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'EC'!$A$1:$AC$83</definedName>
    <definedName name="_xlnm.Print_Area" localSheetId="5">'FS'!$A$1:$AC$83</definedName>
    <definedName name="_xlnm.Print_Area" localSheetId="6">'GT'!$A$1:$AC$83</definedName>
    <definedName name="_xlnm.Print_Area" localSheetId="7">'KZ'!$A$1:$AC$83</definedName>
    <definedName name="_xlnm.Print_Area" localSheetId="8">'LP'!$A$1:$AC$83</definedName>
    <definedName name="_xlnm.Print_Area" localSheetId="9">'MP'!$A$1:$AC$83</definedName>
    <definedName name="_xlnm.Print_Area" localSheetId="10">'NC'!$A$1:$AC$83</definedName>
    <definedName name="_xlnm.Print_Area" localSheetId="11">'NW'!$A$1:$AC$83</definedName>
    <definedName name="_xlnm.Print_Area" localSheetId="3">'Summary per Category'!$A$1:$AC$302</definedName>
    <definedName name="_xlnm.Print_Area" localSheetId="1">'Summary per Metro'!$A$1:$AC$83</definedName>
    <definedName name="_xlnm.Print_Area" localSheetId="0">'Summary per Province'!$A$1:$AC$83</definedName>
    <definedName name="_xlnm.Print_Area" localSheetId="2">'Summary per Top 19'!$A$1:$AC$83</definedName>
    <definedName name="_xlnm.Print_Area" localSheetId="12">'WC'!$A$1:$AC$83</definedName>
  </definedNames>
  <calcPr fullCalcOnLoad="1"/>
</workbook>
</file>

<file path=xl/sharedStrings.xml><?xml version="1.0" encoding="utf-8"?>
<sst xmlns="http://schemas.openxmlformats.org/spreadsheetml/2006/main" count="2433" uniqueCount="643">
  <si>
    <t/>
  </si>
  <si>
    <t/>
  </si>
  <si>
    <t>Budgeted Expenditure</t>
  </si>
  <si>
    <t>Budgeted Revenue/Funding</t>
  </si>
  <si>
    <t>R thousands</t>
  </si>
  <si>
    <t>Code</t>
  </si>
  <si>
    <t>Roads Infrastr</t>
  </si>
  <si>
    <t>Storm Water Infrastr</t>
  </si>
  <si>
    <t>Electircal Infrastr</t>
  </si>
  <si>
    <t>Water Supply Infrastr</t>
  </si>
  <si>
    <t>Sanitation Infrastr</t>
  </si>
  <si>
    <t>Solid Waste Infrastr</t>
  </si>
  <si>
    <t>Rail Infrastr</t>
  </si>
  <si>
    <t>Coastal Infrastr</t>
  </si>
  <si>
    <t>Inform and Comm Infrastr</t>
  </si>
  <si>
    <t>Community Assets</t>
  </si>
  <si>
    <t>Heritage Assets</t>
  </si>
  <si>
    <t>Investment Properties</t>
  </si>
  <si>
    <t>Other Assets</t>
  </si>
  <si>
    <t>Bio or Cultivated Assets</t>
  </si>
  <si>
    <t>Intangible Assets</t>
  </si>
  <si>
    <t>Computer Equipment</t>
  </si>
  <si>
    <t>Furn and Office Equipment</t>
  </si>
  <si>
    <t>Machinery and Equipment</t>
  </si>
  <si>
    <t>Transport Assets</t>
  </si>
  <si>
    <t>Land</t>
  </si>
  <si>
    <t>Zoo, Marine and Non-bio Animals</t>
  </si>
  <si>
    <t>Total Expenditure</t>
  </si>
  <si>
    <t>Transfers Recognised Capital</t>
  </si>
  <si>
    <t>Borrowing</t>
  </si>
  <si>
    <t>Internally Generated Funds</t>
  </si>
  <si>
    <t>Total Revenue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</si>
  <si>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</si>
  <si>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</si>
  <si>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</si>
  <si>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</si>
  <si>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</si>
  <si>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</si>
  <si>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</si>
  <si>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</si>
  <si>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</si>
  <si>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</si>
  <si>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</si>
  <si>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</si>
  <si>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</si>
  <si>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</si>
  <si>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</si>
  <si>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</si>
  <si>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</si>
  <si>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</si>
  <si>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</si>
  <si>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</si>
  <si>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2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</si>
  <si>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</si>
  <si>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</si>
  <si>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</si>
  <si>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</si>
  <si>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</si>
  <si>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</si>
  <si>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</si>
  <si>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</si>
  <si>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</si>
  <si>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</si>
  <si>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</si>
  <si>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</si>
  <si>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</si>
  <si>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</si>
  <si>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</si>
  <si>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</si>
  <si>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</si>
  <si>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</si>
  <si>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</si>
  <si>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</si>
  <si>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</si>
  <si>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</si>
  <si>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</si>
  <si>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</si>
  <si>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</si>
  <si>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</si>
  <si>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</si>
  <si>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</si>
  <si>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</si>
  <si>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</si>
  <si>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</si>
  <si>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</si>
  <si>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</si>
  <si>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</si>
  <si>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</si>
  <si>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</si>
  <si>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</si>
  <si>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</si>
  <si>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</si>
  <si>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</si>
  <si>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</si>
  <si>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</si>
  <si>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</si>
  <si>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</si>
  <si>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</si>
  <si>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</si>
  <si>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</si>
  <si>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</si>
  <si>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</si>
  <si>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</si>
  <si>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</si>
  <si>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</si>
  <si>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</si>
  <si>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</si>
  <si>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</si>
  <si>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</si>
  <si>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</si>
  <si>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</si>
  <si>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</si>
  <si>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</si>
  <si>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</si>
  <si>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</si>
  <si>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</si>
  <si>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</si>
  <si>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</si>
  <si>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</si>
  <si>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</si>
  <si>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</si>
  <si>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</si>
  <si>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</si>
  <si>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</si>
  <si>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</si>
  <si>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</si>
  <si>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</si>
  <si>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</si>
  <si>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</si>
  <si>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</si>
  <si>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</si>
  <si>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</si>
  <si>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</si>
  <si>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</si>
  <si>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</si>
  <si>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</si>
  <si>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</si>
  <si>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</si>
  <si>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</si>
  <si>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</si>
  <si>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</si>
  <si>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</si>
  <si>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</si>
  <si>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</si>
  <si>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</si>
  <si>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</si>
  <si>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</si>
  <si>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</si>
  <si>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</si>
  <si>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</si>
  <si>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</si>
  <si>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</si>
  <si>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</si>
  <si>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</si>
  <si>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</si>
  <si>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</si>
  <si>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</si>
  <si>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</si>
  <si>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</si>
  <si>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</si>
  <si>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</si>
  <si>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</si>
  <si>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</si>
  <si>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</si>
  <si>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</si>
  <si>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</si>
  <si>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</si>
  <si>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</si>
  <si>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</si>
  <si>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</si>
  <si>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</si>
  <si>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</si>
  <si>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</si>
  <si>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</si>
  <si>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</si>
  <si>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</si>
  <si>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</si>
  <si>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</si>
  <si>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</si>
  <si>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</si>
  <si>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</si>
  <si>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</si>
  <si>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</si>
  <si>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</si>
  <si>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</si>
  <si>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</si>
  <si>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</si>
  <si>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</si>
  <si>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</si>
  <si>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</si>
  <si>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</si>
  <si>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</si>
  <si>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</si>
  <si>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</si>
  <si>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</si>
  <si>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</si>
  <si>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</si>
  <si>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</si>
  <si>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</si>
  <si>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</si>
  <si>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</si>
  <si>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</si>
  <si>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</si>
  <si>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</si>
  <si>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</si>
  <si>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</si>
  <si>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</si>
  <si>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</si>
  <si>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</si>
  <si>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</si>
  <si>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</si>
  <si>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</si>
  <si>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</si>
  <si>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</si>
  <si>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</si>
  <si>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</si>
  <si>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</si>
  <si>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</si>
  <si>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</si>
  <si>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</si>
  <si>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</si>
  <si>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</si>
  <si>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</si>
  <si>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</si>
  <si>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</si>
  <si>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</si>
  <si>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</si>
  <si>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</si>
  <si>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</si>
  <si>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</si>
  <si>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</si>
  <si>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</si>
  <si>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</si>
  <si>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</si>
  <si>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</si>
  <si>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</si>
  <si>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</si>
  <si>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</si>
  <si>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</si>
  <si>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</si>
  <si>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</si>
  <si>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</si>
  <si>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</si>
  <si>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</si>
  <si>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</si>
  <si>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</si>
  <si>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</si>
  <si>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</si>
  <si>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</si>
  <si>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</si>
  <si>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</si>
  <si>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</si>
  <si>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</si>
  <si>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</si>
  <si>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</si>
  <si>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</si>
  <si>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</si>
  <si>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</si>
  <si>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</si>
  <si>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</si>
  <si>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</si>
  <si>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</si>
  <si>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</si>
  <si>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</si>
  <si>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</si>
  <si>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</si>
  <si>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</si>
  <si>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</si>
  <si>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</si>
  <si>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</si>
  <si>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</si>
  <si>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</si>
  <si>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</si>
  <si>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</si>
  <si>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</si>
  <si>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</si>
  <si>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</si>
  <si>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</si>
  <si>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</si>
  <si>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</si>
  <si>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</si>
  <si>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</si>
  <si>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</si>
  <si>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</si>
  <si>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</si>
  <si>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</si>
  <si>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</si>
  <si>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</si>
  <si>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</si>
  <si>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</si>
  <si>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</si>
  <si>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</si>
  <si>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</si>
  <si>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</si>
  <si>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</si>
  <si>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</si>
  <si>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</si>
  <si>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</si>
  <si>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</si>
  <si>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</si>
  <si>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</si>
  <si>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</si>
  <si>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</si>
  <si>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</si>
  <si>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</si>
  <si>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</si>
  <si>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</si>
  <si>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</si>
  <si>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</si>
  <si>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</si>
  <si>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</si>
  <si>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</si>
  <si>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</si>
  <si>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</si>
  <si>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</si>
  <si>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</si>
  <si>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</si>
  <si>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</si>
  <si>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</si>
  <si>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</si>
  <si>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</si>
  <si>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</si>
  <si>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</si>
  <si>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</si>
  <si>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</si>
  <si>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</si>
  <si>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</si>
  <si>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</si>
  <si>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</si>
  <si>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</si>
  <si>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</si>
  <si>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</si>
  <si>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</si>
  <si>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</si>
  <si>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</si>
  <si>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</si>
  <si>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</si>
  <si>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</si>
  <si>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</si>
  <si>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</si>
  <si>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</si>
  <si>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</si>
  <si>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</si>
  <si>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</si>
  <si>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</si>
  <si>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</si>
  <si>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</si>
  <si>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</si>
  <si>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</si>
  <si>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</si>
  <si>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</si>
  <si>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</si>
  <si>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</si>
  <si>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</si>
  <si>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</si>
  <si>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</si>
  <si>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</si>
  <si>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</si>
  <si>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</si>
  <si>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</si>
  <si>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</si>
  <si>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</si>
  <si>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</si>
  <si>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</si>
  <si>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</si>
  <si>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</si>
  <si>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</si>
  <si>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</si>
  <si>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</si>
  <si>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</si>
  <si>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</si>
  <si>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</si>
  <si>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</si>
  <si>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</si>
  <si>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</si>
  <si>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</si>
  <si>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</si>
  <si>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</si>
  <si>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</si>
  <si>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</si>
  <si>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</si>
  <si>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</si>
  <si>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</si>
  <si>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</si>
  <si>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</si>
  <si>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</si>
  <si>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</si>
  <si>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</si>
  <si>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</si>
  <si>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</si>
  <si>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</si>
  <si>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</si>
  <si>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</si>
  <si>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</si>
  <si>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</si>
  <si>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</si>
  <si>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</si>
  <si>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</si>
  <si>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</si>
  <si>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</si>
  <si>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</si>
  <si>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</si>
  <si>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</si>
  <si>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</si>
  <si>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</si>
  <si>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</si>
  <si>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</si>
  <si>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</si>
  <si>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</si>
  <si>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</si>
  <si>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</si>
  <si>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</si>
  <si>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</si>
  <si>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</si>
  <si>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</si>
  <si>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</si>
  <si>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</si>
  <si>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</si>
  <si>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</si>
  <si>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</si>
  <si>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</si>
  <si>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</si>
  <si>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</si>
  <si>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</si>
  <si>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</si>
  <si>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</si>
  <si>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</si>
  <si>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</si>
  <si>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</si>
  <si>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</si>
  <si>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</si>
  <si>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</si>
  <si>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</si>
  <si>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</si>
  <si>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</si>
  <si>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</si>
  <si>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</si>
  <si>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</si>
  <si>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</si>
  <si>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</si>
  <si>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</si>
  <si>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</si>
  <si>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</si>
  <si>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</si>
  <si>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</si>
  <si>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</si>
  <si>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</si>
  <si>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</si>
  <si>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</si>
  <si>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</si>
  <si>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</si>
  <si>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</si>
  <si>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</si>
  <si>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</si>
  <si>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</si>
  <si>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</si>
  <si>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</si>
  <si>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</si>
  <si>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</si>
  <si>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</si>
  <si>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</si>
  <si>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</si>
  <si>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</si>
  <si>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</si>
  <si>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</si>
  <si>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</si>
  <si>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</si>
  <si>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</si>
  <si>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</si>
  <si>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</si>
  <si>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</si>
  <si>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</si>
  <si>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</si>
  <si>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</si>
  <si>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</si>
  <si>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</si>
  <si>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</si>
  <si>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</si>
  <si>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</si>
  <si>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</si>
  <si>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</si>
  <si>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</si>
  <si>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</si>
  <si>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</si>
  <si>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</si>
  <si>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</si>
  <si>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</si>
  <si>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</si>
  <si>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</si>
  <si>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</si>
  <si>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</si>
  <si>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</si>
  <si>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</si>
  <si>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</si>
  <si>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</si>
  <si>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</si>
  <si>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</si>
  <si>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</si>
  <si>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</si>
  <si>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</si>
  <si>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</si>
  <si>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</si>
  <si>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</si>
  <si>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</si>
  <si>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</si>
  <si>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</si>
  <si>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</si>
  <si>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</si>
  <si>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</si>
  <si>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</si>
  <si>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</si>
  <si>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</si>
  <si>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</si>
  <si>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</si>
  <si>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</si>
  <si>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</si>
  <si>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</si>
  <si>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</si>
  <si>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</si>
  <si>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</si>
  <si>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</si>
  <si>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</si>
  <si>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</si>
  <si>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</si>
  <si>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</si>
  <si>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</si>
  <si>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</si>
  <si>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</si>
  <si>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</si>
  <si>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</si>
  <si>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</si>
  <si>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</si>
  <si>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</si>
  <si>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</si>
  <si>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</si>
  <si>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</si>
  <si>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</si>
  <si>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</si>
  <si>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</si>
  <si>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</si>
  <si>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</si>
  <si>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</si>
  <si>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</si>
  <si>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</si>
  <si>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</si>
  <si>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</si>
  <si>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</si>
  <si>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</si>
  <si>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</si>
  <si>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</si>
  <si>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</si>
  <si>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</si>
  <si>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</si>
  <si>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</si>
  <si>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</si>
  <si>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</si>
  <si>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</si>
  <si>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</si>
  <si>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</si>
  <si>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</si>
  <si>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</si>
  <si>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</si>
  <si>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</si>
  <si>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</si>
  <si>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</si>
  <si>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</si>
  <si>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</si>
  <si>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</si>
  <si>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</si>
  <si>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</si>
  <si>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</si>
  <si>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</si>
  <si>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</si>
  <si>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</si>
  <si>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</si>
  <si>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</si>
  <si>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</si>
  <si>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</si>
  <si>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</si>
  <si>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</si>
  <si>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</si>
  <si>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</si>
  <si>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</si>
  <si>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</si>
  <si>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</si>
  <si>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</si>
  <si>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</si>
  <si>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</si>
  <si>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</si>
  <si>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</si>
  <si>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</si>
  <si>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</si>
  <si>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</si>
  <si>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</si>
  <si>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</si>
  <si>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</si>
  <si>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</si>
  <si>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</si>
  <si>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</si>
  <si>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</si>
  <si>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</si>
  <si>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</si>
  <si>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King Cetshwayo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</si>
  <si>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</si>
  <si>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</si>
  <si>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</si>
  <si>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</si>
  <si>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</si>
  <si>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</si>
  <si>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</si>
  <si>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</si>
  <si>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</si>
  <si>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</si>
  <si>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</si>
  <si>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</si>
  <si>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</si>
  <si>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</si>
  <si>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</si>
  <si>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</si>
  <si>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</si>
  <si>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</si>
  <si>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</si>
  <si>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</si>
  <si>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</si>
  <si>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</si>
  <si>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</si>
  <si>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</si>
  <si>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</si>
  <si>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</si>
  <si>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</si>
  <si>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</si>
  <si>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</si>
  <si>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</si>
  <si>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</si>
  <si>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</si>
  <si>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</si>
  <si>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</si>
  <si>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</si>
  <si>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</si>
  <si>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</si>
  <si>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</si>
  <si>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</si>
  <si>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CAPITAL BUDGET FOR 2023/24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</si>
</sst>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 &quot;?_);_(@_)"/>
    <numFmt numFmtId="165" formatCode="_(* #,##0,_);_(* \(#,##0,\);_(* &quot;- &quot;?_);_(@_)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32" borderId="7" applyNumberFormat="0" applyFont="0" applyAlignment="0" applyProtection="0"/>
    <xf numFmtId="0" fontId="42" fillId="27" borderId="8" applyNumberFormat="0" applyAlignment="0" applyProtection="0"/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/>
      <protection/>
    </xf>
    <xf numFmtId="164" fontId="8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164" fontId="8" fillId="0" borderId="23" xfId="0" applyNumberFormat="1" applyFont="1" applyBorder="1" applyAlignment="1" applyProtection="1">
      <alignment/>
      <protection/>
    </xf>
    <xf numFmtId="164" fontId="8" fillId="0" borderId="24" xfId="0" applyNumberFormat="1" applyFont="1" applyBorder="1" applyAlignment="1" applyProtection="1">
      <alignment/>
      <protection/>
    </xf>
    <xf numFmtId="164" fontId="8" fillId="0" borderId="25" xfId="0" applyNumberFormat="1" applyFont="1" applyBorder="1" applyAlignment="1" applyProtection="1">
      <alignment/>
      <protection/>
    </xf>
    <xf numFmtId="164" fontId="8" fillId="0" borderId="26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 horizontal="left" indent="1"/>
      <protection/>
    </xf>
    <xf numFmtId="0" fontId="0" fillId="0" borderId="2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6" fillId="0" borderId="21" xfId="0" applyNumberFormat="1" applyFont="1" applyFill="1" applyBorder="1" applyAlignment="1" applyProtection="1">
      <alignment wrapText="1"/>
      <protection/>
    </xf>
    <xf numFmtId="0" fontId="46" fillId="0" borderId="23" xfId="0" applyNumberFormat="1" applyFont="1" applyFill="1" applyBorder="1" applyAlignment="1" applyProtection="1">
      <alignment horizontal="left" wrapText="1" indent="1"/>
      <protection/>
    </xf>
    <xf numFmtId="0" fontId="46" fillId="0" borderId="24" xfId="0" applyNumberFormat="1" applyFont="1" applyFill="1" applyBorder="1" applyAlignment="1" applyProtection="1">
      <alignment wrapText="1"/>
      <protection/>
    </xf>
    <xf numFmtId="0" fontId="47" fillId="0" borderId="21" xfId="0" applyNumberFormat="1" applyFont="1" applyFill="1" applyBorder="1" applyAlignment="1" applyProtection="1">
      <alignment horizontal="left" wrapText="1"/>
      <protection/>
    </xf>
    <xf numFmtId="0" fontId="46" fillId="0" borderId="21" xfId="0" applyNumberFormat="1" applyFont="1" applyFill="1" applyBorder="1" applyAlignment="1" applyProtection="1">
      <alignment horizontal="right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wrapText="1"/>
      <protection/>
    </xf>
    <xf numFmtId="165" fontId="9" fillId="0" borderId="22" xfId="0" applyNumberFormat="1" applyFont="1" applyBorder="1" applyAlignment="1" applyProtection="1">
      <alignment horizontal="left" indent="1"/>
      <protection/>
    </xf>
    <xf numFmtId="165" fontId="9" fillId="0" borderId="21" xfId="0" applyNumberFormat="1" applyFont="1" applyBorder="1" applyAlignment="1" applyProtection="1">
      <alignment wrapText="1"/>
      <protection/>
    </xf>
    <xf numFmtId="165" fontId="8" fillId="0" borderId="23" xfId="0" applyNumberFormat="1" applyFont="1" applyFill="1" applyBorder="1" applyAlignment="1" applyProtection="1">
      <alignment/>
      <protection/>
    </xf>
    <xf numFmtId="165" fontId="8" fillId="0" borderId="24" xfId="0" applyNumberFormat="1" applyFont="1" applyFill="1" applyBorder="1" applyAlignment="1" applyProtection="1">
      <alignment/>
      <protection/>
    </xf>
    <xf numFmtId="165" fontId="9" fillId="0" borderId="24" xfId="0" applyNumberFormat="1" applyFont="1" applyBorder="1" applyAlignment="1" applyProtection="1">
      <alignment wrapText="1"/>
      <protection/>
    </xf>
    <xf numFmtId="165" fontId="9" fillId="0" borderId="25" xfId="0" applyNumberFormat="1" applyFont="1" applyBorder="1" applyAlignment="1" applyProtection="1">
      <alignment wrapText="1"/>
      <protection/>
    </xf>
    <xf numFmtId="165" fontId="8" fillId="0" borderId="26" xfId="0" applyNumberFormat="1" applyFont="1" applyFill="1" applyBorder="1" applyAlignment="1" applyProtection="1">
      <alignment/>
      <protection/>
    </xf>
    <xf numFmtId="165" fontId="9" fillId="0" borderId="26" xfId="0" applyNumberFormat="1" applyFont="1" applyBorder="1" applyAlignment="1" applyProtection="1">
      <alignment wrapText="1"/>
      <protection/>
    </xf>
    <xf numFmtId="165" fontId="8" fillId="0" borderId="22" xfId="0" applyNumberFormat="1" applyFont="1" applyBorder="1" applyAlignment="1" applyProtection="1">
      <alignment horizontal="left" indent="1"/>
      <protection/>
    </xf>
    <xf numFmtId="165" fontId="3" fillId="0" borderId="22" xfId="0" applyNumberFormat="1" applyFont="1" applyBorder="1" applyAlignment="1" applyProtection="1">
      <alignment/>
      <protection/>
    </xf>
    <xf numFmtId="165" fontId="3" fillId="0" borderId="21" xfId="0" applyNumberFormat="1" applyFont="1" applyBorder="1" applyAlignment="1" applyProtection="1">
      <alignment/>
      <protection/>
    </xf>
    <xf numFmtId="165" fontId="7" fillId="0" borderId="23" xfId="0" applyNumberFormat="1" applyFont="1" applyFill="1" applyBorder="1" applyAlignment="1" applyProtection="1">
      <alignment/>
      <protection/>
    </xf>
    <xf numFmtId="165" fontId="7" fillId="0" borderId="24" xfId="0" applyNumberFormat="1" applyFont="1" applyFill="1" applyBorder="1" applyAlignment="1" applyProtection="1">
      <alignment/>
      <protection/>
    </xf>
    <xf numFmtId="165" fontId="3" fillId="0" borderId="24" xfId="0" applyNumberFormat="1" applyFont="1" applyBorder="1" applyAlignment="1" applyProtection="1">
      <alignment/>
      <protection/>
    </xf>
    <xf numFmtId="165" fontId="3" fillId="0" borderId="25" xfId="0" applyNumberFormat="1" applyFont="1" applyBorder="1" applyAlignment="1" applyProtection="1">
      <alignment/>
      <protection/>
    </xf>
    <xf numFmtId="165" fontId="7" fillId="0" borderId="26" xfId="0" applyNumberFormat="1" applyFont="1" applyFill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165" fontId="8" fillId="0" borderId="14" xfId="0" applyNumberFormat="1" applyFont="1" applyBorder="1" applyAlignment="1" applyProtection="1">
      <alignment/>
      <protection/>
    </xf>
    <xf numFmtId="165" fontId="8" fillId="0" borderId="15" xfId="0" applyNumberFormat="1" applyFont="1" applyBorder="1" applyAlignment="1" applyProtection="1">
      <alignment/>
      <protection/>
    </xf>
    <xf numFmtId="165" fontId="7" fillId="0" borderId="33" xfId="0" applyNumberFormat="1" applyFont="1" applyBorder="1" applyAlignment="1" applyProtection="1">
      <alignment/>
      <protection/>
    </xf>
    <xf numFmtId="165" fontId="7" fillId="0" borderId="34" xfId="0" applyNumberFormat="1" applyFont="1" applyBorder="1" applyAlignment="1" applyProtection="1">
      <alignment/>
      <protection/>
    </xf>
    <xf numFmtId="165" fontId="7" fillId="0" borderId="35" xfId="0" applyNumberFormat="1" applyFont="1" applyBorder="1" applyAlignment="1" applyProtection="1">
      <alignment/>
      <protection/>
    </xf>
    <xf numFmtId="165" fontId="7" fillId="0" borderId="36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47" fillId="0" borderId="23" xfId="0" applyNumberFormat="1" applyFont="1" applyFill="1" applyBorder="1" applyAlignment="1" applyProtection="1">
      <alignment horizontal="left" wrapText="1" indent="1"/>
      <protection/>
    </xf>
    <xf numFmtId="165" fontId="47" fillId="0" borderId="24" xfId="0" applyNumberFormat="1" applyFont="1" applyFill="1" applyBorder="1" applyAlignment="1" applyProtection="1">
      <alignment horizontal="left" wrapText="1"/>
      <protection/>
    </xf>
    <xf numFmtId="165" fontId="47" fillId="0" borderId="24" xfId="0" applyNumberFormat="1" applyFont="1" applyFill="1" applyBorder="1" applyAlignment="1" applyProtection="1">
      <alignment horizontal="right"/>
      <protection/>
    </xf>
    <xf numFmtId="165" fontId="47" fillId="0" borderId="32" xfId="0" applyNumberFormat="1" applyFont="1" applyFill="1" applyBorder="1" applyAlignment="1" applyProtection="1">
      <alignment horizontal="right"/>
      <protection/>
    </xf>
    <xf numFmtId="165" fontId="47" fillId="0" borderId="23" xfId="0" applyNumberFormat="1" applyFont="1" applyFill="1" applyBorder="1" applyAlignment="1" applyProtection="1">
      <alignment horizontal="right"/>
      <protection/>
    </xf>
    <xf numFmtId="165" fontId="47" fillId="0" borderId="26" xfId="0" applyNumberFormat="1" applyFont="1" applyFill="1" applyBorder="1" applyAlignment="1" applyProtection="1">
      <alignment horizontal="right"/>
      <protection/>
    </xf>
    <xf numFmtId="165" fontId="46" fillId="0" borderId="23" xfId="0" applyNumberFormat="1" applyFont="1" applyFill="1" applyBorder="1" applyAlignment="1" applyProtection="1">
      <alignment horizontal="left"/>
      <protection/>
    </xf>
    <xf numFmtId="165" fontId="46" fillId="0" borderId="24" xfId="0" applyNumberFormat="1" applyFont="1" applyFill="1" applyBorder="1" applyAlignment="1" applyProtection="1">
      <alignment horizontal="right"/>
      <protection/>
    </xf>
    <xf numFmtId="165" fontId="46" fillId="0" borderId="32" xfId="0" applyNumberFormat="1" applyFont="1" applyFill="1" applyBorder="1" applyAlignment="1" applyProtection="1">
      <alignment horizontal="right"/>
      <protection/>
    </xf>
    <xf numFmtId="165" fontId="46" fillId="0" borderId="23" xfId="0" applyNumberFormat="1" applyFont="1" applyFill="1" applyBorder="1" applyAlignment="1" applyProtection="1">
      <alignment horizontal="right"/>
      <protection/>
    </xf>
    <xf numFmtId="165" fontId="46" fillId="0" borderId="26" xfId="0" applyNumberFormat="1" applyFont="1" applyFill="1" applyBorder="1" applyAlignment="1" applyProtection="1">
      <alignment horizontal="right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0" fillId="0" borderId="24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5" fontId="0" fillId="0" borderId="23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165" fontId="0" fillId="0" borderId="37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48" fillId="0" borderId="23" xfId="0" applyNumberFormat="1" applyFont="1" applyFill="1" applyBorder="1" applyAlignment="1" applyProtection="1">
      <alignment wrapText="1"/>
      <protection/>
    </xf>
    <xf numFmtId="165" fontId="3" fillId="0" borderId="22" xfId="0" applyNumberFormat="1" applyFont="1" applyBorder="1" applyAlignment="1" applyProtection="1">
      <alignment wrapText="1"/>
      <protection/>
    </xf>
    <xf numFmtId="165" fontId="8" fillId="0" borderId="16" xfId="0" applyNumberFormat="1" applyFont="1" applyBorder="1" applyAlignment="1" applyProtection="1">
      <alignment/>
      <protection/>
    </xf>
    <xf numFmtId="165" fontId="8" fillId="0" borderId="23" xfId="0" applyNumberFormat="1" applyFont="1" applyBorder="1" applyAlignment="1" applyProtection="1">
      <alignment/>
      <protection/>
    </xf>
    <xf numFmtId="165" fontId="8" fillId="0" borderId="24" xfId="0" applyNumberFormat="1" applyFont="1" applyBorder="1" applyAlignment="1" applyProtection="1">
      <alignment/>
      <protection/>
    </xf>
    <xf numFmtId="165" fontId="8" fillId="0" borderId="25" xfId="0" applyNumberFormat="1" applyFont="1" applyBorder="1" applyAlignment="1" applyProtection="1">
      <alignment/>
      <protection/>
    </xf>
    <xf numFmtId="165" fontId="8" fillId="0" borderId="26" xfId="0" applyNumberFormat="1" applyFont="1" applyBorder="1" applyAlignment="1" applyProtection="1">
      <alignment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wrapText="1"/>
      <protection/>
    </xf>
    <xf numFmtId="165" fontId="3" fillId="0" borderId="25" xfId="0" applyNumberFormat="1" applyFont="1" applyBorder="1" applyAlignment="1" applyProtection="1">
      <alignment wrapText="1"/>
      <protection/>
    </xf>
    <xf numFmtId="165" fontId="9" fillId="0" borderId="14" xfId="0" applyNumberFormat="1" applyFont="1" applyBorder="1" applyAlignment="1" applyProtection="1">
      <alignment horizontal="left" indent="1"/>
      <protection/>
    </xf>
    <xf numFmtId="165" fontId="9" fillId="0" borderId="13" xfId="0" applyNumberFormat="1" applyFont="1" applyBorder="1" applyAlignment="1" applyProtection="1">
      <alignment wrapText="1"/>
      <protection/>
    </xf>
    <xf numFmtId="165" fontId="8" fillId="0" borderId="33" xfId="0" applyNumberFormat="1" applyFont="1" applyFill="1" applyBorder="1" applyAlignment="1" applyProtection="1">
      <alignment/>
      <protection/>
    </xf>
    <xf numFmtId="165" fontId="8" fillId="0" borderId="34" xfId="0" applyNumberFormat="1" applyFont="1" applyFill="1" applyBorder="1" applyAlignment="1" applyProtection="1">
      <alignment/>
      <protection/>
    </xf>
    <xf numFmtId="165" fontId="9" fillId="0" borderId="34" xfId="0" applyNumberFormat="1" applyFont="1" applyBorder="1" applyAlignment="1" applyProtection="1">
      <alignment wrapText="1"/>
      <protection/>
    </xf>
    <xf numFmtId="165" fontId="9" fillId="0" borderId="35" xfId="0" applyNumberFormat="1" applyFont="1" applyBorder="1" applyAlignment="1" applyProtection="1">
      <alignment wrapText="1"/>
      <protection/>
    </xf>
    <xf numFmtId="165" fontId="8" fillId="0" borderId="3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7" fillId="0" borderId="27" xfId="0" applyFont="1" applyBorder="1" applyAlignment="1" applyProtection="1">
      <alignment horizontal="center" vertical="top"/>
      <protection/>
    </xf>
    <xf numFmtId="0" fontId="7" fillId="0" borderId="28" xfId="0" applyFont="1" applyBorder="1" applyAlignment="1" applyProtection="1">
      <alignment horizontal="center" vertical="top"/>
      <protection/>
    </xf>
    <xf numFmtId="0" fontId="7" fillId="0" borderId="29" xfId="0" applyFont="1" applyBorder="1" applyAlignment="1" applyProtection="1">
      <alignment horizontal="center" vertical="top"/>
      <protection/>
    </xf>
    <xf numFmtId="165" fontId="10" fillId="0" borderId="0" xfId="0" applyNumberFormat="1" applyFont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right" wrapText="1"/>
      <protection/>
    </xf>
    <xf numFmtId="0" fontId="10" fillId="0" borderId="31" xfId="0" applyFont="1" applyBorder="1" applyAlignment="1" applyProtection="1">
      <alignment horizontal="right"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  <xf numFmtId="165" fontId="48" fillId="0" borderId="33" xfId="0" applyNumberFormat="1" applyFont="1" applyFill="1" applyBorder="1" applyAlignment="1" applyProtection="1">
      <alignment wrapText="1"/>
      <protection/>
    </xf>
    <xf numFmtId="165" fontId="48" fillId="0" borderId="34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20" width="10.7109375" style="0" customWidth="1"/>
    <col min="21" max="21" width="11.7109375" style="0" customWidth="1"/>
    <col min="22" max="24" width="10.7109375" style="0" customWidth="1"/>
    <col min="25" max="25" width="11.7109375" style="0" customWidth="1"/>
    <col min="26" max="29" width="10.7109375" style="0" customWidth="1"/>
  </cols>
  <sheetData>
    <row r="1" spans="1:29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s="5" customFormat="1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9" customFormat="1" ht="16.5" customHeight="1">
      <c r="A4" s="6" t="s">
        <v>0</v>
      </c>
      <c r="B4" s="7" t="s">
        <v>0</v>
      </c>
      <c r="C4" s="8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s="9" customFormat="1" ht="81.75" customHeight="1">
      <c r="A5" s="10" t="s">
        <v>0</v>
      </c>
      <c r="B5" s="11" t="s">
        <v>4</v>
      </c>
      <c r="C5" s="12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8"/>
      <c r="Z6" s="17"/>
      <c r="AA6" s="16"/>
      <c r="AB6" s="16"/>
      <c r="AC6" s="18"/>
    </row>
    <row r="7" spans="1:29" s="9" customFormat="1" ht="12.75">
      <c r="A7" s="19" t="s">
        <v>0</v>
      </c>
      <c r="B7" s="20" t="s">
        <v>32</v>
      </c>
      <c r="C7" s="14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  <c r="Y7" s="24"/>
      <c r="Z7" s="23"/>
      <c r="AA7" s="22"/>
      <c r="AB7" s="22"/>
      <c r="AC7" s="24"/>
    </row>
    <row r="8" spans="1:29" s="9" customFormat="1" ht="12.75">
      <c r="A8" s="19" t="s">
        <v>0</v>
      </c>
      <c r="B8" s="25"/>
      <c r="C8" s="14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2"/>
      <c r="Y8" s="24"/>
      <c r="Z8" s="23"/>
      <c r="AA8" s="22"/>
      <c r="AB8" s="22"/>
      <c r="AC8" s="24"/>
    </row>
    <row r="9" spans="1:29" s="9" customFormat="1" ht="12.75">
      <c r="A9" s="26" t="s">
        <v>33</v>
      </c>
      <c r="B9" s="57" t="s">
        <v>34</v>
      </c>
      <c r="C9" s="58" t="s">
        <v>35</v>
      </c>
      <c r="D9" s="59">
        <v>1727217638</v>
      </c>
      <c r="E9" s="60">
        <v>140313383</v>
      </c>
      <c r="F9" s="60">
        <v>716714750</v>
      </c>
      <c r="G9" s="60">
        <v>3738415978</v>
      </c>
      <c r="H9" s="60">
        <v>1097641325</v>
      </c>
      <c r="I9" s="60">
        <v>21585482</v>
      </c>
      <c r="J9" s="60">
        <v>0</v>
      </c>
      <c r="K9" s="60">
        <v>543924</v>
      </c>
      <c r="L9" s="60">
        <v>17177083</v>
      </c>
      <c r="M9" s="60">
        <v>518138373</v>
      </c>
      <c r="N9" s="60">
        <v>1800000</v>
      </c>
      <c r="O9" s="60">
        <v>6225000</v>
      </c>
      <c r="P9" s="60">
        <v>204731184</v>
      </c>
      <c r="Q9" s="60">
        <v>361008</v>
      </c>
      <c r="R9" s="60">
        <v>42725717</v>
      </c>
      <c r="S9" s="60">
        <v>47774841</v>
      </c>
      <c r="T9" s="60">
        <v>-140767</v>
      </c>
      <c r="U9" s="60">
        <v>88765476</v>
      </c>
      <c r="V9" s="61">
        <v>181946144</v>
      </c>
      <c r="W9" s="62">
        <v>50030802</v>
      </c>
      <c r="X9" s="61">
        <v>600000</v>
      </c>
      <c r="Y9" s="63">
        <v>8602567341</v>
      </c>
      <c r="Z9" s="62">
        <v>6314925533</v>
      </c>
      <c r="AA9" s="60">
        <v>867620002</v>
      </c>
      <c r="AB9" s="61">
        <v>1291455099</v>
      </c>
      <c r="AC9" s="64">
        <v>8474000634</v>
      </c>
    </row>
    <row r="10" spans="1:29" s="9" customFormat="1" ht="12.75">
      <c r="A10" s="26" t="s">
        <v>33</v>
      </c>
      <c r="B10" s="57" t="s">
        <v>36</v>
      </c>
      <c r="C10" s="58" t="s">
        <v>37</v>
      </c>
      <c r="D10" s="59">
        <v>491503333</v>
      </c>
      <c r="E10" s="60">
        <v>38880819</v>
      </c>
      <c r="F10" s="60">
        <v>294499602</v>
      </c>
      <c r="G10" s="60">
        <v>946449014</v>
      </c>
      <c r="H10" s="60">
        <v>542818268</v>
      </c>
      <c r="I10" s="60">
        <v>37077450</v>
      </c>
      <c r="J10" s="60">
        <v>3491299</v>
      </c>
      <c r="K10" s="60">
        <v>0</v>
      </c>
      <c r="L10" s="60">
        <v>240000</v>
      </c>
      <c r="M10" s="60">
        <v>213826847</v>
      </c>
      <c r="N10" s="60">
        <v>0</v>
      </c>
      <c r="O10" s="60">
        <v>0</v>
      </c>
      <c r="P10" s="60">
        <v>27121492</v>
      </c>
      <c r="Q10" s="60">
        <v>0</v>
      </c>
      <c r="R10" s="60">
        <v>27294025</v>
      </c>
      <c r="S10" s="60">
        <v>27545042</v>
      </c>
      <c r="T10" s="60">
        <v>33648209</v>
      </c>
      <c r="U10" s="60">
        <v>39841141</v>
      </c>
      <c r="V10" s="61">
        <v>277734135</v>
      </c>
      <c r="W10" s="62">
        <v>0</v>
      </c>
      <c r="X10" s="61">
        <v>0</v>
      </c>
      <c r="Y10" s="63">
        <v>3001970676</v>
      </c>
      <c r="Z10" s="62">
        <v>2562367514</v>
      </c>
      <c r="AA10" s="60">
        <v>86606680</v>
      </c>
      <c r="AB10" s="61">
        <v>346926126</v>
      </c>
      <c r="AC10" s="64">
        <v>2995900320</v>
      </c>
    </row>
    <row r="11" spans="1:29" s="9" customFormat="1" ht="12.75">
      <c r="A11" s="26" t="s">
        <v>33</v>
      </c>
      <c r="B11" s="57" t="s">
        <v>38</v>
      </c>
      <c r="C11" s="58" t="s">
        <v>39</v>
      </c>
      <c r="D11" s="59">
        <v>4614026559</v>
      </c>
      <c r="E11" s="60">
        <v>259500000</v>
      </c>
      <c r="F11" s="60">
        <v>1977795963</v>
      </c>
      <c r="G11" s="60">
        <v>1899093284</v>
      </c>
      <c r="H11" s="60">
        <v>1195020044</v>
      </c>
      <c r="I11" s="60">
        <v>333820478</v>
      </c>
      <c r="J11" s="60">
        <v>0</v>
      </c>
      <c r="K11" s="60">
        <v>0</v>
      </c>
      <c r="L11" s="60">
        <v>328179250</v>
      </c>
      <c r="M11" s="60">
        <v>1399599147</v>
      </c>
      <c r="N11" s="60">
        <v>0</v>
      </c>
      <c r="O11" s="60">
        <v>1031170093</v>
      </c>
      <c r="P11" s="60">
        <v>2701269086</v>
      </c>
      <c r="Q11" s="60">
        <v>85000000</v>
      </c>
      <c r="R11" s="60">
        <v>460523644</v>
      </c>
      <c r="S11" s="60">
        <v>267291025</v>
      </c>
      <c r="T11" s="60">
        <v>76919941</v>
      </c>
      <c r="U11" s="60">
        <v>248963274</v>
      </c>
      <c r="V11" s="61">
        <v>996046975</v>
      </c>
      <c r="W11" s="62">
        <v>0</v>
      </c>
      <c r="X11" s="61">
        <v>12000000</v>
      </c>
      <c r="Y11" s="63">
        <v>17886218763</v>
      </c>
      <c r="Z11" s="62">
        <v>8582266776</v>
      </c>
      <c r="AA11" s="60">
        <v>5422647133</v>
      </c>
      <c r="AB11" s="61">
        <v>3897958854</v>
      </c>
      <c r="AC11" s="64">
        <v>17902872763</v>
      </c>
    </row>
    <row r="12" spans="1:29" s="9" customFormat="1" ht="12.75">
      <c r="A12" s="26" t="s">
        <v>33</v>
      </c>
      <c r="B12" s="57" t="s">
        <v>40</v>
      </c>
      <c r="C12" s="58" t="s">
        <v>41</v>
      </c>
      <c r="D12" s="59">
        <v>3222618493</v>
      </c>
      <c r="E12" s="60">
        <v>82931505</v>
      </c>
      <c r="F12" s="60">
        <v>975340417</v>
      </c>
      <c r="G12" s="60">
        <v>3327327413</v>
      </c>
      <c r="H12" s="60">
        <v>908697032</v>
      </c>
      <c r="I12" s="60">
        <v>208306603</v>
      </c>
      <c r="J12" s="60">
        <v>3689000</v>
      </c>
      <c r="K12" s="60">
        <v>43259380</v>
      </c>
      <c r="L12" s="60">
        <v>27388904</v>
      </c>
      <c r="M12" s="60">
        <v>958170195</v>
      </c>
      <c r="N12" s="60">
        <v>3611300</v>
      </c>
      <c r="O12" s="60">
        <v>25797995</v>
      </c>
      <c r="P12" s="60">
        <v>1229227668</v>
      </c>
      <c r="Q12" s="60">
        <v>0</v>
      </c>
      <c r="R12" s="60">
        <v>163768160</v>
      </c>
      <c r="S12" s="60">
        <v>99183579</v>
      </c>
      <c r="T12" s="60">
        <v>66359543</v>
      </c>
      <c r="U12" s="60">
        <v>244340045</v>
      </c>
      <c r="V12" s="61">
        <v>587321014</v>
      </c>
      <c r="W12" s="62">
        <v>59796221</v>
      </c>
      <c r="X12" s="61">
        <v>0</v>
      </c>
      <c r="Y12" s="63">
        <v>12237134467</v>
      </c>
      <c r="Z12" s="62">
        <v>8726850049</v>
      </c>
      <c r="AA12" s="60">
        <v>1333202000</v>
      </c>
      <c r="AB12" s="61">
        <v>2176493518</v>
      </c>
      <c r="AC12" s="64">
        <v>12236545567</v>
      </c>
    </row>
    <row r="13" spans="1:29" s="9" customFormat="1" ht="12.75">
      <c r="A13" s="26" t="s">
        <v>33</v>
      </c>
      <c r="B13" s="57" t="s">
        <v>42</v>
      </c>
      <c r="C13" s="58" t="s">
        <v>43</v>
      </c>
      <c r="D13" s="59">
        <v>1902944575</v>
      </c>
      <c r="E13" s="60">
        <v>43236190</v>
      </c>
      <c r="F13" s="60">
        <v>508476593</v>
      </c>
      <c r="G13" s="60">
        <v>2669855724</v>
      </c>
      <c r="H13" s="60">
        <v>332596490</v>
      </c>
      <c r="I13" s="60">
        <v>88197513</v>
      </c>
      <c r="J13" s="60">
        <v>15</v>
      </c>
      <c r="K13" s="60">
        <v>0</v>
      </c>
      <c r="L13" s="60">
        <v>6106421</v>
      </c>
      <c r="M13" s="60">
        <v>351775818</v>
      </c>
      <c r="N13" s="60">
        <v>316433</v>
      </c>
      <c r="O13" s="60">
        <v>21635585</v>
      </c>
      <c r="P13" s="60">
        <v>127519192</v>
      </c>
      <c r="Q13" s="60">
        <v>0</v>
      </c>
      <c r="R13" s="60">
        <v>31079824</v>
      </c>
      <c r="S13" s="60">
        <v>25081289</v>
      </c>
      <c r="T13" s="60">
        <v>16922431</v>
      </c>
      <c r="U13" s="60">
        <v>73853165</v>
      </c>
      <c r="V13" s="61">
        <v>87278156</v>
      </c>
      <c r="W13" s="62">
        <v>0</v>
      </c>
      <c r="X13" s="61">
        <v>0</v>
      </c>
      <c r="Y13" s="63">
        <v>6286875414</v>
      </c>
      <c r="Z13" s="62">
        <v>4865945304</v>
      </c>
      <c r="AA13" s="60">
        <v>56</v>
      </c>
      <c r="AB13" s="61">
        <v>1420930054</v>
      </c>
      <c r="AC13" s="64">
        <v>6286875414</v>
      </c>
    </row>
    <row r="14" spans="1:29" s="9" customFormat="1" ht="12.75">
      <c r="A14" s="26" t="s">
        <v>33</v>
      </c>
      <c r="B14" s="57" t="s">
        <v>44</v>
      </c>
      <c r="C14" s="58" t="s">
        <v>45</v>
      </c>
      <c r="D14" s="59">
        <v>665462767</v>
      </c>
      <c r="E14" s="60">
        <v>45653586</v>
      </c>
      <c r="F14" s="60">
        <v>402491157</v>
      </c>
      <c r="G14" s="60">
        <v>1623399602</v>
      </c>
      <c r="H14" s="60">
        <v>903902908</v>
      </c>
      <c r="I14" s="60">
        <v>65944200</v>
      </c>
      <c r="J14" s="60">
        <v>0</v>
      </c>
      <c r="K14" s="60">
        <v>0</v>
      </c>
      <c r="L14" s="60">
        <v>7699996</v>
      </c>
      <c r="M14" s="60">
        <v>168445039</v>
      </c>
      <c r="N14" s="60">
        <v>0</v>
      </c>
      <c r="O14" s="60">
        <v>0</v>
      </c>
      <c r="P14" s="60">
        <v>153960811</v>
      </c>
      <c r="Q14" s="60">
        <v>0</v>
      </c>
      <c r="R14" s="60">
        <v>11253065</v>
      </c>
      <c r="S14" s="60">
        <v>35787938</v>
      </c>
      <c r="T14" s="60">
        <v>29959813</v>
      </c>
      <c r="U14" s="60">
        <v>200636707</v>
      </c>
      <c r="V14" s="61">
        <v>97723224</v>
      </c>
      <c r="W14" s="62">
        <v>0</v>
      </c>
      <c r="X14" s="61">
        <v>0</v>
      </c>
      <c r="Y14" s="63">
        <v>4412320813</v>
      </c>
      <c r="Z14" s="62">
        <v>3472102505</v>
      </c>
      <c r="AA14" s="60">
        <v>0</v>
      </c>
      <c r="AB14" s="61">
        <v>913318308</v>
      </c>
      <c r="AC14" s="64">
        <v>4385420813</v>
      </c>
    </row>
    <row r="15" spans="1:29" s="9" customFormat="1" ht="12.75">
      <c r="A15" s="26" t="s">
        <v>33</v>
      </c>
      <c r="B15" s="57" t="s">
        <v>46</v>
      </c>
      <c r="C15" s="58" t="s">
        <v>47</v>
      </c>
      <c r="D15" s="59">
        <v>732252997</v>
      </c>
      <c r="E15" s="60">
        <v>89870446</v>
      </c>
      <c r="F15" s="60">
        <v>305838582</v>
      </c>
      <c r="G15" s="60">
        <v>1275707282</v>
      </c>
      <c r="H15" s="60">
        <v>725547839</v>
      </c>
      <c r="I15" s="60">
        <v>24793587</v>
      </c>
      <c r="J15" s="60">
        <v>0</v>
      </c>
      <c r="K15" s="60">
        <v>0</v>
      </c>
      <c r="L15" s="60">
        <v>5008613</v>
      </c>
      <c r="M15" s="60">
        <v>188860517</v>
      </c>
      <c r="N15" s="60">
        <v>0</v>
      </c>
      <c r="O15" s="60">
        <v>9540582</v>
      </c>
      <c r="P15" s="60">
        <v>35739605</v>
      </c>
      <c r="Q15" s="60">
        <v>0</v>
      </c>
      <c r="R15" s="60">
        <v>12721529</v>
      </c>
      <c r="S15" s="60">
        <v>16752981</v>
      </c>
      <c r="T15" s="60">
        <v>23538639</v>
      </c>
      <c r="U15" s="60">
        <v>52022740</v>
      </c>
      <c r="V15" s="61">
        <v>42591004</v>
      </c>
      <c r="W15" s="62">
        <v>15606888</v>
      </c>
      <c r="X15" s="61">
        <v>0</v>
      </c>
      <c r="Y15" s="63">
        <v>3556393831</v>
      </c>
      <c r="Z15" s="62">
        <v>3211156892</v>
      </c>
      <c r="AA15" s="60">
        <v>0</v>
      </c>
      <c r="AB15" s="61">
        <v>352089565</v>
      </c>
      <c r="AC15" s="64">
        <v>3563246457</v>
      </c>
    </row>
    <row r="16" spans="1:29" s="9" customFormat="1" ht="12.75">
      <c r="A16" s="26" t="s">
        <v>33</v>
      </c>
      <c r="B16" s="57" t="s">
        <v>48</v>
      </c>
      <c r="C16" s="58" t="s">
        <v>49</v>
      </c>
      <c r="D16" s="59">
        <v>175070747</v>
      </c>
      <c r="E16" s="60">
        <v>0</v>
      </c>
      <c r="F16" s="60">
        <v>177329772</v>
      </c>
      <c r="G16" s="60">
        <v>574499604</v>
      </c>
      <c r="H16" s="60">
        <v>246751634</v>
      </c>
      <c r="I16" s="60">
        <v>24878003</v>
      </c>
      <c r="J16" s="60">
        <v>0</v>
      </c>
      <c r="K16" s="60">
        <v>0</v>
      </c>
      <c r="L16" s="60">
        <v>1</v>
      </c>
      <c r="M16" s="60">
        <v>39621797</v>
      </c>
      <c r="N16" s="60">
        <v>0</v>
      </c>
      <c r="O16" s="60">
        <v>5000000</v>
      </c>
      <c r="P16" s="60">
        <v>1488441</v>
      </c>
      <c r="Q16" s="60">
        <v>0</v>
      </c>
      <c r="R16" s="60">
        <v>393261</v>
      </c>
      <c r="S16" s="60">
        <v>6779416</v>
      </c>
      <c r="T16" s="60">
        <v>9110773</v>
      </c>
      <c r="U16" s="60">
        <v>2261217</v>
      </c>
      <c r="V16" s="61">
        <v>26431936</v>
      </c>
      <c r="W16" s="62">
        <v>0</v>
      </c>
      <c r="X16" s="61">
        <v>0</v>
      </c>
      <c r="Y16" s="63">
        <v>1289616602</v>
      </c>
      <c r="Z16" s="62">
        <v>1200066788</v>
      </c>
      <c r="AA16" s="60">
        <v>5965869</v>
      </c>
      <c r="AB16" s="61">
        <v>83583941</v>
      </c>
      <c r="AC16" s="64">
        <v>1289616598</v>
      </c>
    </row>
    <row r="17" spans="1:29" s="9" customFormat="1" ht="12.75">
      <c r="A17" s="26" t="s">
        <v>33</v>
      </c>
      <c r="B17" s="65" t="s">
        <v>50</v>
      </c>
      <c r="C17" s="58" t="s">
        <v>51</v>
      </c>
      <c r="D17" s="59">
        <v>2259533551</v>
      </c>
      <c r="E17" s="60">
        <v>427834770</v>
      </c>
      <c r="F17" s="60">
        <v>1954533750</v>
      </c>
      <c r="G17" s="60">
        <v>1863062275</v>
      </c>
      <c r="H17" s="60">
        <v>3811468047</v>
      </c>
      <c r="I17" s="60">
        <v>460004629</v>
      </c>
      <c r="J17" s="60">
        <v>0</v>
      </c>
      <c r="K17" s="60">
        <v>92600305</v>
      </c>
      <c r="L17" s="60">
        <v>265877774</v>
      </c>
      <c r="M17" s="60">
        <v>687674470</v>
      </c>
      <c r="N17" s="60">
        <v>2000000</v>
      </c>
      <c r="O17" s="60">
        <v>9050000</v>
      </c>
      <c r="P17" s="60">
        <v>1045001001</v>
      </c>
      <c r="Q17" s="60">
        <v>0</v>
      </c>
      <c r="R17" s="60">
        <v>232408606</v>
      </c>
      <c r="S17" s="60">
        <v>173551597</v>
      </c>
      <c r="T17" s="60">
        <v>121944466</v>
      </c>
      <c r="U17" s="60">
        <v>168774910</v>
      </c>
      <c r="V17" s="61">
        <v>546759178</v>
      </c>
      <c r="W17" s="62">
        <v>14663628</v>
      </c>
      <c r="X17" s="61">
        <v>0</v>
      </c>
      <c r="Y17" s="63">
        <v>14136742957</v>
      </c>
      <c r="Z17" s="62">
        <v>3825097272</v>
      </c>
      <c r="AA17" s="60">
        <v>7660896154</v>
      </c>
      <c r="AB17" s="61">
        <v>2501359970</v>
      </c>
      <c r="AC17" s="64">
        <v>13987353396</v>
      </c>
    </row>
    <row r="18" spans="1:29" s="9" customFormat="1" ht="12.75">
      <c r="A18" s="27" t="s">
        <v>0</v>
      </c>
      <c r="B18" s="66" t="s">
        <v>638</v>
      </c>
      <c r="C18" s="67" t="s">
        <v>0</v>
      </c>
      <c r="D18" s="68">
        <f aca="true" t="shared" si="0" ref="D18:AC18">SUM(D9:D17)</f>
        <v>15790630660</v>
      </c>
      <c r="E18" s="69">
        <f t="shared" si="0"/>
        <v>1128220699</v>
      </c>
      <c r="F18" s="69">
        <f t="shared" si="0"/>
        <v>7313020586</v>
      </c>
      <c r="G18" s="69">
        <f t="shared" si="0"/>
        <v>17917810176</v>
      </c>
      <c r="H18" s="69">
        <f t="shared" si="0"/>
        <v>9764443587</v>
      </c>
      <c r="I18" s="69">
        <f t="shared" si="0"/>
        <v>1264607945</v>
      </c>
      <c r="J18" s="69">
        <f t="shared" si="0"/>
        <v>7180314</v>
      </c>
      <c r="K18" s="69">
        <f t="shared" si="0"/>
        <v>136403609</v>
      </c>
      <c r="L18" s="69">
        <f t="shared" si="0"/>
        <v>657678042</v>
      </c>
      <c r="M18" s="69">
        <f t="shared" si="0"/>
        <v>4526112203</v>
      </c>
      <c r="N18" s="69">
        <f t="shared" si="0"/>
        <v>7727733</v>
      </c>
      <c r="O18" s="69">
        <f t="shared" si="0"/>
        <v>1108419255</v>
      </c>
      <c r="P18" s="69">
        <f t="shared" si="0"/>
        <v>5526058480</v>
      </c>
      <c r="Q18" s="69">
        <f t="shared" si="0"/>
        <v>85361008</v>
      </c>
      <c r="R18" s="69">
        <f t="shared" si="0"/>
        <v>982167831</v>
      </c>
      <c r="S18" s="69">
        <f t="shared" si="0"/>
        <v>699747708</v>
      </c>
      <c r="T18" s="69">
        <f t="shared" si="0"/>
        <v>378263048</v>
      </c>
      <c r="U18" s="69">
        <f t="shared" si="0"/>
        <v>1119458675</v>
      </c>
      <c r="V18" s="70">
        <f t="shared" si="0"/>
        <v>2843831766</v>
      </c>
      <c r="W18" s="71">
        <f t="shared" si="0"/>
        <v>140097539</v>
      </c>
      <c r="X18" s="70">
        <f t="shared" si="0"/>
        <v>12600000</v>
      </c>
      <c r="Y18" s="72">
        <f t="shared" si="0"/>
        <v>71409840864</v>
      </c>
      <c r="Z18" s="71">
        <f t="shared" si="0"/>
        <v>42760778633</v>
      </c>
      <c r="AA18" s="69">
        <f t="shared" si="0"/>
        <v>15376937894</v>
      </c>
      <c r="AB18" s="70">
        <f t="shared" si="0"/>
        <v>12984115435</v>
      </c>
      <c r="AC18" s="73">
        <f t="shared" si="0"/>
        <v>71121831962</v>
      </c>
    </row>
    <row r="19" spans="1:29" s="9" customFormat="1" ht="12.75" customHeight="1">
      <c r="A19" s="28" t="s">
        <v>0</v>
      </c>
      <c r="B19" s="74"/>
      <c r="C19" s="75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77"/>
      <c r="Y19" s="79"/>
      <c r="Z19" s="78"/>
      <c r="AA19" s="77"/>
      <c r="AB19" s="77"/>
      <c r="AC19" s="79"/>
    </row>
    <row r="20" spans="1:29" s="9" customFormat="1" ht="12.75">
      <c r="A20" s="29" t="s">
        <v>0</v>
      </c>
      <c r="B20" s="134" t="s">
        <v>52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1:29" ht="12.75">
      <c r="A21" s="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2.75">
      <c r="A22" s="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2.75">
      <c r="A23" s="2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2.75">
      <c r="A24" s="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2.75">
      <c r="A25" s="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2.75">
      <c r="A26" s="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2.75">
      <c r="A27" s="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2.75">
      <c r="A28" s="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2.75">
      <c r="A29" s="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2.75">
      <c r="A30" s="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2.75">
      <c r="A31" s="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2.75">
      <c r="A32" s="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2.75">
      <c r="A33" s="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2.75">
      <c r="A34" s="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2.75">
      <c r="A35" s="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2.75">
      <c r="A84" s="2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20:AC20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613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575</v>
      </c>
      <c r="B9" s="82" t="s">
        <v>337</v>
      </c>
      <c r="C9" s="83" t="s">
        <v>338</v>
      </c>
      <c r="D9" s="84">
        <v>32807040</v>
      </c>
      <c r="E9" s="84">
        <v>0</v>
      </c>
      <c r="F9" s="84">
        <v>22238720</v>
      </c>
      <c r="G9" s="84">
        <v>295988001</v>
      </c>
      <c r="H9" s="84">
        <v>33599999</v>
      </c>
      <c r="I9" s="84">
        <v>0</v>
      </c>
      <c r="J9" s="84">
        <v>0</v>
      </c>
      <c r="K9" s="84">
        <v>0</v>
      </c>
      <c r="L9" s="84">
        <v>0</v>
      </c>
      <c r="M9" s="84">
        <v>1903999</v>
      </c>
      <c r="N9" s="84">
        <v>0</v>
      </c>
      <c r="O9" s="84">
        <v>0</v>
      </c>
      <c r="P9" s="84">
        <v>1</v>
      </c>
      <c r="Q9" s="84">
        <v>0</v>
      </c>
      <c r="R9" s="84">
        <v>0</v>
      </c>
      <c r="S9" s="84">
        <v>2</v>
      </c>
      <c r="T9" s="84">
        <v>1527491</v>
      </c>
      <c r="U9" s="84">
        <v>0</v>
      </c>
      <c r="V9" s="84">
        <v>0</v>
      </c>
      <c r="W9" s="84">
        <v>0</v>
      </c>
      <c r="X9" s="84">
        <v>0</v>
      </c>
      <c r="Y9" s="85">
        <v>388065253</v>
      </c>
      <c r="Z9" s="86">
        <v>386537762</v>
      </c>
      <c r="AA9" s="84">
        <v>0</v>
      </c>
      <c r="AB9" s="84">
        <v>1527491</v>
      </c>
      <c r="AC9" s="87">
        <v>388065253</v>
      </c>
    </row>
    <row r="10" spans="1:29" ht="13.5">
      <c r="A10" s="46" t="s">
        <v>575</v>
      </c>
      <c r="B10" s="82" t="s">
        <v>339</v>
      </c>
      <c r="C10" s="83" t="s">
        <v>340</v>
      </c>
      <c r="D10" s="84">
        <v>62691000</v>
      </c>
      <c r="E10" s="84">
        <v>0</v>
      </c>
      <c r="F10" s="84">
        <v>19255565</v>
      </c>
      <c r="G10" s="84">
        <v>160000000</v>
      </c>
      <c r="H10" s="84">
        <v>60000000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2490291</v>
      </c>
      <c r="T10" s="84">
        <v>773112</v>
      </c>
      <c r="U10" s="84">
        <v>0</v>
      </c>
      <c r="V10" s="84">
        <v>0</v>
      </c>
      <c r="W10" s="84">
        <v>0</v>
      </c>
      <c r="X10" s="84">
        <v>0</v>
      </c>
      <c r="Y10" s="85">
        <v>305209968</v>
      </c>
      <c r="Z10" s="86">
        <v>291946565</v>
      </c>
      <c r="AA10" s="84">
        <v>0</v>
      </c>
      <c r="AB10" s="84">
        <v>13263403</v>
      </c>
      <c r="AC10" s="87">
        <v>305209968</v>
      </c>
    </row>
    <row r="11" spans="1:29" ht="13.5">
      <c r="A11" s="46" t="s">
        <v>575</v>
      </c>
      <c r="B11" s="82" t="s">
        <v>341</v>
      </c>
      <c r="C11" s="83" t="s">
        <v>342</v>
      </c>
      <c r="D11" s="84">
        <v>0</v>
      </c>
      <c r="E11" s="84">
        <v>0</v>
      </c>
      <c r="F11" s="84">
        <v>18000000</v>
      </c>
      <c r="G11" s="84">
        <v>30000000</v>
      </c>
      <c r="H11" s="84">
        <v>53465719</v>
      </c>
      <c r="I11" s="84">
        <v>0</v>
      </c>
      <c r="J11" s="84">
        <v>0</v>
      </c>
      <c r="K11" s="84">
        <v>0</v>
      </c>
      <c r="L11" s="84">
        <v>0</v>
      </c>
      <c r="M11" s="84">
        <v>35527431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560816</v>
      </c>
      <c r="T11" s="84">
        <v>108785</v>
      </c>
      <c r="U11" s="84">
        <v>444744</v>
      </c>
      <c r="V11" s="84">
        <v>0</v>
      </c>
      <c r="W11" s="84">
        <v>0</v>
      </c>
      <c r="X11" s="84">
        <v>0</v>
      </c>
      <c r="Y11" s="85">
        <v>138107495</v>
      </c>
      <c r="Z11" s="86">
        <v>136993150</v>
      </c>
      <c r="AA11" s="84">
        <v>0</v>
      </c>
      <c r="AB11" s="84">
        <v>1114345</v>
      </c>
      <c r="AC11" s="87">
        <v>138107495</v>
      </c>
    </row>
    <row r="12" spans="1:29" ht="13.5">
      <c r="A12" s="46" t="s">
        <v>575</v>
      </c>
      <c r="B12" s="82" t="s">
        <v>343</v>
      </c>
      <c r="C12" s="83" t="s">
        <v>344</v>
      </c>
      <c r="D12" s="84">
        <v>3069048</v>
      </c>
      <c r="E12" s="84">
        <v>0</v>
      </c>
      <c r="F12" s="84">
        <v>4638590</v>
      </c>
      <c r="G12" s="84">
        <v>42414298</v>
      </c>
      <c r="H12" s="84">
        <v>7712177</v>
      </c>
      <c r="I12" s="84">
        <v>0</v>
      </c>
      <c r="J12" s="84">
        <v>0</v>
      </c>
      <c r="K12" s="84">
        <v>0</v>
      </c>
      <c r="L12" s="84">
        <v>0</v>
      </c>
      <c r="M12" s="84">
        <v>1526587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5">
        <v>59360700</v>
      </c>
      <c r="Z12" s="86">
        <v>59360700</v>
      </c>
      <c r="AA12" s="84">
        <v>0</v>
      </c>
      <c r="AB12" s="84">
        <v>0</v>
      </c>
      <c r="AC12" s="87">
        <v>59360700</v>
      </c>
    </row>
    <row r="13" spans="1:29" ht="13.5">
      <c r="A13" s="46" t="s">
        <v>575</v>
      </c>
      <c r="B13" s="82" t="s">
        <v>345</v>
      </c>
      <c r="C13" s="83" t="s">
        <v>346</v>
      </c>
      <c r="D13" s="84">
        <v>8305343</v>
      </c>
      <c r="E13" s="84">
        <v>0</v>
      </c>
      <c r="F13" s="84">
        <v>15000000</v>
      </c>
      <c r="G13" s="84">
        <v>10573057</v>
      </c>
      <c r="H13" s="84">
        <v>15262000</v>
      </c>
      <c r="I13" s="84">
        <v>0</v>
      </c>
      <c r="J13" s="84">
        <v>0</v>
      </c>
      <c r="K13" s="84">
        <v>0</v>
      </c>
      <c r="L13" s="84">
        <v>0</v>
      </c>
      <c r="M13" s="84">
        <v>2000000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500000</v>
      </c>
      <c r="T13" s="84">
        <v>0</v>
      </c>
      <c r="U13" s="84">
        <v>0</v>
      </c>
      <c r="V13" s="84">
        <v>10000000</v>
      </c>
      <c r="W13" s="84">
        <v>0</v>
      </c>
      <c r="X13" s="84">
        <v>0</v>
      </c>
      <c r="Y13" s="85">
        <v>61640400</v>
      </c>
      <c r="Z13" s="86">
        <v>38835057</v>
      </c>
      <c r="AA13" s="84">
        <v>0</v>
      </c>
      <c r="AB13" s="84">
        <v>10305343</v>
      </c>
      <c r="AC13" s="87">
        <v>49140400</v>
      </c>
    </row>
    <row r="14" spans="1:29" ht="13.5">
      <c r="A14" s="46" t="s">
        <v>575</v>
      </c>
      <c r="B14" s="82" t="s">
        <v>347</v>
      </c>
      <c r="C14" s="83" t="s">
        <v>348</v>
      </c>
      <c r="D14" s="84">
        <v>23728968</v>
      </c>
      <c r="E14" s="84">
        <v>0</v>
      </c>
      <c r="F14" s="84">
        <v>38714196</v>
      </c>
      <c r="G14" s="84">
        <v>0</v>
      </c>
      <c r="H14" s="84">
        <v>54988188</v>
      </c>
      <c r="I14" s="84">
        <v>0</v>
      </c>
      <c r="J14" s="84">
        <v>0</v>
      </c>
      <c r="K14" s="84">
        <v>0</v>
      </c>
      <c r="L14" s="84">
        <v>0</v>
      </c>
      <c r="M14" s="84">
        <v>1550724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5">
        <v>118982076</v>
      </c>
      <c r="Z14" s="86">
        <v>118982076</v>
      </c>
      <c r="AA14" s="84">
        <v>0</v>
      </c>
      <c r="AB14" s="84">
        <v>0</v>
      </c>
      <c r="AC14" s="87">
        <v>118982076</v>
      </c>
    </row>
    <row r="15" spans="1:29" ht="13.5">
      <c r="A15" s="46" t="s">
        <v>575</v>
      </c>
      <c r="B15" s="82" t="s">
        <v>85</v>
      </c>
      <c r="C15" s="83" t="s">
        <v>86</v>
      </c>
      <c r="D15" s="84">
        <v>0</v>
      </c>
      <c r="E15" s="84">
        <v>0</v>
      </c>
      <c r="F15" s="84">
        <v>27408000</v>
      </c>
      <c r="G15" s="84">
        <v>5948800</v>
      </c>
      <c r="H15" s="84">
        <v>164169221</v>
      </c>
      <c r="I15" s="84">
        <v>4326400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37758656</v>
      </c>
      <c r="Q15" s="84">
        <v>0</v>
      </c>
      <c r="R15" s="84">
        <v>2487680</v>
      </c>
      <c r="S15" s="84">
        <v>2974400</v>
      </c>
      <c r="T15" s="84">
        <v>293114</v>
      </c>
      <c r="U15" s="84">
        <v>72429344</v>
      </c>
      <c r="V15" s="84">
        <v>25103936</v>
      </c>
      <c r="W15" s="84">
        <v>0</v>
      </c>
      <c r="X15" s="84">
        <v>0</v>
      </c>
      <c r="Y15" s="85">
        <v>342899551</v>
      </c>
      <c r="Z15" s="86">
        <v>187142661</v>
      </c>
      <c r="AA15" s="84">
        <v>0</v>
      </c>
      <c r="AB15" s="84">
        <v>155756890</v>
      </c>
      <c r="AC15" s="87">
        <v>342899551</v>
      </c>
    </row>
    <row r="16" spans="1:29" ht="13.5">
      <c r="A16" s="46" t="s">
        <v>576</v>
      </c>
      <c r="B16" s="82" t="s">
        <v>526</v>
      </c>
      <c r="C16" s="83" t="s">
        <v>527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3000000</v>
      </c>
      <c r="S16" s="84">
        <v>0</v>
      </c>
      <c r="T16" s="84">
        <v>0</v>
      </c>
      <c r="U16" s="84">
        <v>1400000</v>
      </c>
      <c r="V16" s="84">
        <v>0</v>
      </c>
      <c r="W16" s="84">
        <v>0</v>
      </c>
      <c r="X16" s="84">
        <v>0</v>
      </c>
      <c r="Y16" s="85">
        <v>4400000</v>
      </c>
      <c r="Z16" s="86">
        <v>0</v>
      </c>
      <c r="AA16" s="84">
        <v>0</v>
      </c>
      <c r="AB16" s="84">
        <v>0</v>
      </c>
      <c r="AC16" s="87">
        <v>0</v>
      </c>
    </row>
    <row r="17" spans="1:29" ht="12.75">
      <c r="A17" s="47" t="s">
        <v>0</v>
      </c>
      <c r="B17" s="88" t="s">
        <v>614</v>
      </c>
      <c r="C17" s="89" t="s">
        <v>0</v>
      </c>
      <c r="D17" s="89">
        <f aca="true" t="shared" si="0" ref="D17:AC17">SUM(D9:D16)</f>
        <v>130601399</v>
      </c>
      <c r="E17" s="89">
        <f t="shared" si="0"/>
        <v>0</v>
      </c>
      <c r="F17" s="89">
        <f t="shared" si="0"/>
        <v>145255071</v>
      </c>
      <c r="G17" s="89">
        <f t="shared" si="0"/>
        <v>544924156</v>
      </c>
      <c r="H17" s="89">
        <f t="shared" si="0"/>
        <v>389197304</v>
      </c>
      <c r="I17" s="89">
        <f t="shared" si="0"/>
        <v>4326400</v>
      </c>
      <c r="J17" s="89">
        <f t="shared" si="0"/>
        <v>0</v>
      </c>
      <c r="K17" s="89">
        <f t="shared" si="0"/>
        <v>0</v>
      </c>
      <c r="L17" s="89">
        <f t="shared" si="0"/>
        <v>0</v>
      </c>
      <c r="M17" s="89">
        <f t="shared" si="0"/>
        <v>42508741</v>
      </c>
      <c r="N17" s="89">
        <f t="shared" si="0"/>
        <v>0</v>
      </c>
      <c r="O17" s="89">
        <f t="shared" si="0"/>
        <v>0</v>
      </c>
      <c r="P17" s="89">
        <f t="shared" si="0"/>
        <v>37758657</v>
      </c>
      <c r="Q17" s="89">
        <f t="shared" si="0"/>
        <v>0</v>
      </c>
      <c r="R17" s="89">
        <f t="shared" si="0"/>
        <v>5487680</v>
      </c>
      <c r="S17" s="89">
        <f t="shared" si="0"/>
        <v>6525509</v>
      </c>
      <c r="T17" s="89">
        <f t="shared" si="0"/>
        <v>2702502</v>
      </c>
      <c r="U17" s="89">
        <f t="shared" si="0"/>
        <v>74274088</v>
      </c>
      <c r="V17" s="89">
        <f t="shared" si="0"/>
        <v>35103936</v>
      </c>
      <c r="W17" s="89">
        <f t="shared" si="0"/>
        <v>0</v>
      </c>
      <c r="X17" s="89">
        <f t="shared" si="0"/>
        <v>0</v>
      </c>
      <c r="Y17" s="90">
        <f t="shared" si="0"/>
        <v>1418665443</v>
      </c>
      <c r="Z17" s="91">
        <f t="shared" si="0"/>
        <v>1219797971</v>
      </c>
      <c r="AA17" s="89">
        <f t="shared" si="0"/>
        <v>0</v>
      </c>
      <c r="AB17" s="89">
        <f t="shared" si="0"/>
        <v>181967472</v>
      </c>
      <c r="AC17" s="92">
        <f t="shared" si="0"/>
        <v>1401765443</v>
      </c>
    </row>
    <row r="18" spans="1:29" ht="13.5">
      <c r="A18" s="46" t="s">
        <v>575</v>
      </c>
      <c r="B18" s="82" t="s">
        <v>349</v>
      </c>
      <c r="C18" s="83" t="s">
        <v>350</v>
      </c>
      <c r="D18" s="84">
        <v>11453892</v>
      </c>
      <c r="E18" s="84">
        <v>0</v>
      </c>
      <c r="F18" s="84">
        <v>200004</v>
      </c>
      <c r="G18" s="84">
        <v>12456552</v>
      </c>
      <c r="H18" s="84">
        <v>1167552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234996</v>
      </c>
      <c r="U18" s="84">
        <v>0</v>
      </c>
      <c r="V18" s="84">
        <v>3000000</v>
      </c>
      <c r="W18" s="84">
        <v>0</v>
      </c>
      <c r="X18" s="84">
        <v>0</v>
      </c>
      <c r="Y18" s="85">
        <v>28512996</v>
      </c>
      <c r="Z18" s="86">
        <v>24078000</v>
      </c>
      <c r="AA18" s="84">
        <v>0</v>
      </c>
      <c r="AB18" s="84">
        <v>4434996</v>
      </c>
      <c r="AC18" s="87">
        <v>28512996</v>
      </c>
    </row>
    <row r="19" spans="1:29" ht="13.5">
      <c r="A19" s="46" t="s">
        <v>575</v>
      </c>
      <c r="B19" s="82" t="s">
        <v>87</v>
      </c>
      <c r="C19" s="83" t="s">
        <v>88</v>
      </c>
      <c r="D19" s="84">
        <v>21716700</v>
      </c>
      <c r="E19" s="84">
        <v>0</v>
      </c>
      <c r="F19" s="84">
        <v>39000000</v>
      </c>
      <c r="G19" s="84">
        <v>55000000</v>
      </c>
      <c r="H19" s="84">
        <v>52110850</v>
      </c>
      <c r="I19" s="84">
        <v>0</v>
      </c>
      <c r="J19" s="84">
        <v>0</v>
      </c>
      <c r="K19" s="84">
        <v>0</v>
      </c>
      <c r="L19" s="84">
        <v>0</v>
      </c>
      <c r="M19" s="84">
        <v>7000000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1000000</v>
      </c>
      <c r="V19" s="84">
        <v>0</v>
      </c>
      <c r="W19" s="84">
        <v>0</v>
      </c>
      <c r="X19" s="84">
        <v>0</v>
      </c>
      <c r="Y19" s="85">
        <v>175827550</v>
      </c>
      <c r="Z19" s="86">
        <v>174827550</v>
      </c>
      <c r="AA19" s="84">
        <v>0</v>
      </c>
      <c r="AB19" s="84">
        <v>1000000</v>
      </c>
      <c r="AC19" s="87">
        <v>175827550</v>
      </c>
    </row>
    <row r="20" spans="1:29" ht="13.5">
      <c r="A20" s="46" t="s">
        <v>575</v>
      </c>
      <c r="B20" s="82" t="s">
        <v>89</v>
      </c>
      <c r="C20" s="83" t="s">
        <v>90</v>
      </c>
      <c r="D20" s="84">
        <v>53254240</v>
      </c>
      <c r="E20" s="84">
        <v>8950000</v>
      </c>
      <c r="F20" s="84">
        <v>53864823</v>
      </c>
      <c r="G20" s="84">
        <v>65480000</v>
      </c>
      <c r="H20" s="84">
        <v>23570000</v>
      </c>
      <c r="I20" s="84">
        <v>31772800</v>
      </c>
      <c r="J20" s="84">
        <v>0</v>
      </c>
      <c r="K20" s="84">
        <v>0</v>
      </c>
      <c r="L20" s="84">
        <v>0</v>
      </c>
      <c r="M20" s="84">
        <v>19975000</v>
      </c>
      <c r="N20" s="84">
        <v>0</v>
      </c>
      <c r="O20" s="84">
        <v>0</v>
      </c>
      <c r="P20" s="84">
        <v>11780000</v>
      </c>
      <c r="Q20" s="84">
        <v>0</v>
      </c>
      <c r="R20" s="84">
        <v>0</v>
      </c>
      <c r="S20" s="84">
        <v>10869888</v>
      </c>
      <c r="T20" s="84">
        <v>1910000</v>
      </c>
      <c r="U20" s="84">
        <v>49980000</v>
      </c>
      <c r="V20" s="84">
        <v>2640000</v>
      </c>
      <c r="W20" s="84">
        <v>0</v>
      </c>
      <c r="X20" s="84">
        <v>0</v>
      </c>
      <c r="Y20" s="85">
        <v>334046751</v>
      </c>
      <c r="Z20" s="86">
        <v>157567040</v>
      </c>
      <c r="AA20" s="84">
        <v>0</v>
      </c>
      <c r="AB20" s="84">
        <v>176479711</v>
      </c>
      <c r="AC20" s="87">
        <v>334046751</v>
      </c>
    </row>
    <row r="21" spans="1:29" ht="13.5">
      <c r="A21" s="46" t="s">
        <v>575</v>
      </c>
      <c r="B21" s="82" t="s">
        <v>351</v>
      </c>
      <c r="C21" s="83" t="s">
        <v>352</v>
      </c>
      <c r="D21" s="84">
        <v>0</v>
      </c>
      <c r="E21" s="84">
        <v>0</v>
      </c>
      <c r="F21" s="84">
        <v>30450000</v>
      </c>
      <c r="G21" s="84">
        <v>47250000</v>
      </c>
      <c r="H21" s="84">
        <v>0</v>
      </c>
      <c r="I21" s="84">
        <v>0</v>
      </c>
      <c r="J21" s="84">
        <v>0</v>
      </c>
      <c r="K21" s="84">
        <v>0</v>
      </c>
      <c r="L21" s="84">
        <v>3699996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1500000</v>
      </c>
      <c r="T21" s="84">
        <v>800004</v>
      </c>
      <c r="U21" s="84">
        <v>0</v>
      </c>
      <c r="V21" s="84">
        <v>699996</v>
      </c>
      <c r="W21" s="84">
        <v>0</v>
      </c>
      <c r="X21" s="84">
        <v>0</v>
      </c>
      <c r="Y21" s="85">
        <v>84399996</v>
      </c>
      <c r="Z21" s="86">
        <v>77700000</v>
      </c>
      <c r="AA21" s="84">
        <v>0</v>
      </c>
      <c r="AB21" s="84">
        <v>6699996</v>
      </c>
      <c r="AC21" s="87">
        <v>84399996</v>
      </c>
    </row>
    <row r="22" spans="1:29" ht="13.5">
      <c r="A22" s="46" t="s">
        <v>575</v>
      </c>
      <c r="B22" s="82" t="s">
        <v>353</v>
      </c>
      <c r="C22" s="83" t="s">
        <v>354</v>
      </c>
      <c r="D22" s="84">
        <v>25256352</v>
      </c>
      <c r="E22" s="84">
        <v>0</v>
      </c>
      <c r="F22" s="84">
        <v>0</v>
      </c>
      <c r="G22" s="84">
        <v>58520006</v>
      </c>
      <c r="H22" s="84">
        <v>70596312</v>
      </c>
      <c r="I22" s="84">
        <v>0</v>
      </c>
      <c r="J22" s="84">
        <v>0</v>
      </c>
      <c r="K22" s="84">
        <v>0</v>
      </c>
      <c r="L22" s="84">
        <v>0</v>
      </c>
      <c r="M22" s="84">
        <v>12000000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5320654</v>
      </c>
      <c r="W22" s="84">
        <v>0</v>
      </c>
      <c r="X22" s="84">
        <v>0</v>
      </c>
      <c r="Y22" s="85">
        <v>171693324</v>
      </c>
      <c r="Z22" s="86">
        <v>171693324</v>
      </c>
      <c r="AA22" s="84">
        <v>0</v>
      </c>
      <c r="AB22" s="84">
        <v>0</v>
      </c>
      <c r="AC22" s="87">
        <v>171693324</v>
      </c>
    </row>
    <row r="23" spans="1:29" ht="13.5">
      <c r="A23" s="46" t="s">
        <v>575</v>
      </c>
      <c r="B23" s="82" t="s">
        <v>355</v>
      </c>
      <c r="C23" s="83" t="s">
        <v>356</v>
      </c>
      <c r="D23" s="84">
        <v>0</v>
      </c>
      <c r="E23" s="84">
        <v>0</v>
      </c>
      <c r="F23" s="84">
        <v>0</v>
      </c>
      <c r="G23" s="84">
        <v>42403500</v>
      </c>
      <c r="H23" s="84">
        <v>101752055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5">
        <v>144155555</v>
      </c>
      <c r="Z23" s="86">
        <v>144155555</v>
      </c>
      <c r="AA23" s="84">
        <v>0</v>
      </c>
      <c r="AB23" s="84">
        <v>0</v>
      </c>
      <c r="AC23" s="87">
        <v>144155555</v>
      </c>
    </row>
    <row r="24" spans="1:29" ht="13.5">
      <c r="A24" s="46" t="s">
        <v>576</v>
      </c>
      <c r="B24" s="82" t="s">
        <v>528</v>
      </c>
      <c r="C24" s="83" t="s">
        <v>529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4000000</v>
      </c>
      <c r="M24" s="84">
        <v>0</v>
      </c>
      <c r="N24" s="84">
        <v>0</v>
      </c>
      <c r="O24" s="84">
        <v>0</v>
      </c>
      <c r="P24" s="84">
        <v>5500000</v>
      </c>
      <c r="Q24" s="84">
        <v>0</v>
      </c>
      <c r="R24" s="84">
        <v>1000000</v>
      </c>
      <c r="S24" s="84">
        <v>1500000</v>
      </c>
      <c r="T24" s="84">
        <v>2250000</v>
      </c>
      <c r="U24" s="84">
        <v>10000000</v>
      </c>
      <c r="V24" s="84">
        <v>2000000</v>
      </c>
      <c r="W24" s="84">
        <v>0</v>
      </c>
      <c r="X24" s="84">
        <v>0</v>
      </c>
      <c r="Y24" s="85">
        <v>26250000</v>
      </c>
      <c r="Z24" s="86">
        <v>0</v>
      </c>
      <c r="AA24" s="84">
        <v>0</v>
      </c>
      <c r="AB24" s="84">
        <v>16250000</v>
      </c>
      <c r="AC24" s="87">
        <v>16250000</v>
      </c>
    </row>
    <row r="25" spans="1:29" ht="12.75">
      <c r="A25" s="47" t="s">
        <v>0</v>
      </c>
      <c r="B25" s="88" t="s">
        <v>615</v>
      </c>
      <c r="C25" s="89" t="s">
        <v>0</v>
      </c>
      <c r="D25" s="89">
        <f aca="true" t="shared" si="1" ref="D25:AC25">SUM(D18:D24)</f>
        <v>111681184</v>
      </c>
      <c r="E25" s="89">
        <f t="shared" si="1"/>
        <v>8950000</v>
      </c>
      <c r="F25" s="89">
        <f t="shared" si="1"/>
        <v>123514827</v>
      </c>
      <c r="G25" s="89">
        <f t="shared" si="1"/>
        <v>281110058</v>
      </c>
      <c r="H25" s="89">
        <f t="shared" si="1"/>
        <v>249196769</v>
      </c>
      <c r="I25" s="89">
        <f t="shared" si="1"/>
        <v>31772800</v>
      </c>
      <c r="J25" s="89">
        <f t="shared" si="1"/>
        <v>0</v>
      </c>
      <c r="K25" s="89">
        <f t="shared" si="1"/>
        <v>0</v>
      </c>
      <c r="L25" s="89">
        <f t="shared" si="1"/>
        <v>7699996</v>
      </c>
      <c r="M25" s="89">
        <f t="shared" si="1"/>
        <v>38975000</v>
      </c>
      <c r="N25" s="89">
        <f t="shared" si="1"/>
        <v>0</v>
      </c>
      <c r="O25" s="89">
        <f t="shared" si="1"/>
        <v>0</v>
      </c>
      <c r="P25" s="89">
        <f t="shared" si="1"/>
        <v>17280000</v>
      </c>
      <c r="Q25" s="89">
        <f t="shared" si="1"/>
        <v>0</v>
      </c>
      <c r="R25" s="89">
        <f t="shared" si="1"/>
        <v>1000000</v>
      </c>
      <c r="S25" s="89">
        <f t="shared" si="1"/>
        <v>13869888</v>
      </c>
      <c r="T25" s="89">
        <f t="shared" si="1"/>
        <v>5195000</v>
      </c>
      <c r="U25" s="89">
        <f t="shared" si="1"/>
        <v>60980000</v>
      </c>
      <c r="V25" s="89">
        <f t="shared" si="1"/>
        <v>13660650</v>
      </c>
      <c r="W25" s="89">
        <f t="shared" si="1"/>
        <v>0</v>
      </c>
      <c r="X25" s="89">
        <f t="shared" si="1"/>
        <v>0</v>
      </c>
      <c r="Y25" s="90">
        <f t="shared" si="1"/>
        <v>964886172</v>
      </c>
      <c r="Z25" s="91">
        <f t="shared" si="1"/>
        <v>750021469</v>
      </c>
      <c r="AA25" s="89">
        <f t="shared" si="1"/>
        <v>0</v>
      </c>
      <c r="AB25" s="89">
        <f t="shared" si="1"/>
        <v>204864703</v>
      </c>
      <c r="AC25" s="92">
        <f t="shared" si="1"/>
        <v>954886172</v>
      </c>
    </row>
    <row r="26" spans="1:29" ht="13.5">
      <c r="A26" s="46" t="s">
        <v>575</v>
      </c>
      <c r="B26" s="82" t="s">
        <v>357</v>
      </c>
      <c r="C26" s="83" t="s">
        <v>358</v>
      </c>
      <c r="D26" s="84">
        <v>36795640</v>
      </c>
      <c r="E26" s="84">
        <v>0</v>
      </c>
      <c r="F26" s="84">
        <v>12000000</v>
      </c>
      <c r="G26" s="84">
        <v>34028125</v>
      </c>
      <c r="H26" s="84">
        <v>2611835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5">
        <v>85435600</v>
      </c>
      <c r="Z26" s="86">
        <v>85435600</v>
      </c>
      <c r="AA26" s="84">
        <v>0</v>
      </c>
      <c r="AB26" s="84">
        <v>0</v>
      </c>
      <c r="AC26" s="87">
        <v>85435600</v>
      </c>
    </row>
    <row r="27" spans="1:29" ht="13.5">
      <c r="A27" s="46" t="s">
        <v>575</v>
      </c>
      <c r="B27" s="82" t="s">
        <v>359</v>
      </c>
      <c r="C27" s="83" t="s">
        <v>360</v>
      </c>
      <c r="D27" s="84">
        <v>61673696</v>
      </c>
      <c r="E27" s="84">
        <v>25678586</v>
      </c>
      <c r="F27" s="84">
        <v>24258259</v>
      </c>
      <c r="G27" s="84">
        <v>237583238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32541648</v>
      </c>
      <c r="N27" s="84">
        <v>0</v>
      </c>
      <c r="O27" s="84">
        <v>0</v>
      </c>
      <c r="P27" s="84">
        <v>10088654</v>
      </c>
      <c r="Q27" s="84">
        <v>0</v>
      </c>
      <c r="R27" s="84">
        <v>637885</v>
      </c>
      <c r="S27" s="84">
        <v>2099666</v>
      </c>
      <c r="T27" s="84">
        <v>4234311</v>
      </c>
      <c r="U27" s="84">
        <v>22826119</v>
      </c>
      <c r="V27" s="84">
        <v>36202388</v>
      </c>
      <c r="W27" s="84">
        <v>0</v>
      </c>
      <c r="X27" s="84">
        <v>0</v>
      </c>
      <c r="Y27" s="85">
        <v>457824450</v>
      </c>
      <c r="Z27" s="86">
        <v>335192040</v>
      </c>
      <c r="AA27" s="84">
        <v>0</v>
      </c>
      <c r="AB27" s="84">
        <v>122632410</v>
      </c>
      <c r="AC27" s="87">
        <v>457824450</v>
      </c>
    </row>
    <row r="28" spans="1:29" ht="13.5">
      <c r="A28" s="46" t="s">
        <v>575</v>
      </c>
      <c r="B28" s="82" t="s">
        <v>361</v>
      </c>
      <c r="C28" s="83" t="s">
        <v>362</v>
      </c>
      <c r="D28" s="84">
        <v>134284848</v>
      </c>
      <c r="E28" s="84">
        <v>11025000</v>
      </c>
      <c r="F28" s="84">
        <v>18963000</v>
      </c>
      <c r="G28" s="84">
        <v>274754025</v>
      </c>
      <c r="H28" s="84">
        <v>148617000</v>
      </c>
      <c r="I28" s="84">
        <v>19845000</v>
      </c>
      <c r="J28" s="84">
        <v>0</v>
      </c>
      <c r="K28" s="84">
        <v>0</v>
      </c>
      <c r="L28" s="84">
        <v>0</v>
      </c>
      <c r="M28" s="84">
        <v>50119650</v>
      </c>
      <c r="N28" s="84">
        <v>0</v>
      </c>
      <c r="O28" s="84">
        <v>0</v>
      </c>
      <c r="P28" s="84">
        <v>85333500</v>
      </c>
      <c r="Q28" s="84">
        <v>0</v>
      </c>
      <c r="R28" s="84">
        <v>1102500</v>
      </c>
      <c r="S28" s="84">
        <v>12292875</v>
      </c>
      <c r="T28" s="84">
        <v>16758000</v>
      </c>
      <c r="U28" s="84">
        <v>42556500</v>
      </c>
      <c r="V28" s="84">
        <v>2756250</v>
      </c>
      <c r="W28" s="84">
        <v>0</v>
      </c>
      <c r="X28" s="84">
        <v>0</v>
      </c>
      <c r="Y28" s="85">
        <v>818408148</v>
      </c>
      <c r="Z28" s="86">
        <v>501604425</v>
      </c>
      <c r="AA28" s="84">
        <v>0</v>
      </c>
      <c r="AB28" s="84">
        <v>316803723</v>
      </c>
      <c r="AC28" s="87">
        <v>818408148</v>
      </c>
    </row>
    <row r="29" spans="1:29" ht="13.5">
      <c r="A29" s="46" t="s">
        <v>575</v>
      </c>
      <c r="B29" s="82" t="s">
        <v>91</v>
      </c>
      <c r="C29" s="83" t="s">
        <v>92</v>
      </c>
      <c r="D29" s="84">
        <v>188026000</v>
      </c>
      <c r="E29" s="84">
        <v>0</v>
      </c>
      <c r="F29" s="84">
        <v>76500000</v>
      </c>
      <c r="G29" s="84">
        <v>242000000</v>
      </c>
      <c r="H29" s="84">
        <v>113000000</v>
      </c>
      <c r="I29" s="84">
        <v>10000000</v>
      </c>
      <c r="J29" s="84">
        <v>0</v>
      </c>
      <c r="K29" s="84">
        <v>0</v>
      </c>
      <c r="L29" s="84">
        <v>0</v>
      </c>
      <c r="M29" s="84">
        <v>4300000</v>
      </c>
      <c r="N29" s="84">
        <v>0</v>
      </c>
      <c r="O29" s="84">
        <v>0</v>
      </c>
      <c r="P29" s="84">
        <v>3500000</v>
      </c>
      <c r="Q29" s="84">
        <v>0</v>
      </c>
      <c r="R29" s="84">
        <v>0</v>
      </c>
      <c r="S29" s="84">
        <v>0</v>
      </c>
      <c r="T29" s="84">
        <v>500000</v>
      </c>
      <c r="U29" s="84">
        <v>0</v>
      </c>
      <c r="V29" s="84">
        <v>10000000</v>
      </c>
      <c r="W29" s="84">
        <v>0</v>
      </c>
      <c r="X29" s="84">
        <v>0</v>
      </c>
      <c r="Y29" s="85">
        <v>647826000</v>
      </c>
      <c r="Z29" s="86">
        <v>577526000</v>
      </c>
      <c r="AA29" s="84">
        <v>0</v>
      </c>
      <c r="AB29" s="84">
        <v>70300000</v>
      </c>
      <c r="AC29" s="87">
        <v>647826000</v>
      </c>
    </row>
    <row r="30" spans="1:29" ht="13.5">
      <c r="A30" s="46" t="s">
        <v>576</v>
      </c>
      <c r="B30" s="82" t="s">
        <v>530</v>
      </c>
      <c r="C30" s="83" t="s">
        <v>531</v>
      </c>
      <c r="D30" s="84">
        <v>2400000</v>
      </c>
      <c r="E30" s="84">
        <v>0</v>
      </c>
      <c r="F30" s="84">
        <v>2000000</v>
      </c>
      <c r="G30" s="84">
        <v>9000000</v>
      </c>
      <c r="H30" s="84">
        <v>1280000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3025000</v>
      </c>
      <c r="S30" s="84">
        <v>1000000</v>
      </c>
      <c r="T30" s="84">
        <v>570000</v>
      </c>
      <c r="U30" s="84">
        <v>0</v>
      </c>
      <c r="V30" s="84">
        <v>0</v>
      </c>
      <c r="W30" s="84">
        <v>0</v>
      </c>
      <c r="X30" s="84">
        <v>0</v>
      </c>
      <c r="Y30" s="85">
        <v>19275000</v>
      </c>
      <c r="Z30" s="86">
        <v>2525000</v>
      </c>
      <c r="AA30" s="84">
        <v>0</v>
      </c>
      <c r="AB30" s="84">
        <v>16750000</v>
      </c>
      <c r="AC30" s="87">
        <v>19275000</v>
      </c>
    </row>
    <row r="31" spans="1:29" ht="12.75">
      <c r="A31" s="47" t="s">
        <v>0</v>
      </c>
      <c r="B31" s="88" t="s">
        <v>616</v>
      </c>
      <c r="C31" s="89" t="s">
        <v>0</v>
      </c>
      <c r="D31" s="89">
        <f aca="true" t="shared" si="2" ref="D31:AC31">SUM(D26:D30)</f>
        <v>423180184</v>
      </c>
      <c r="E31" s="89">
        <f t="shared" si="2"/>
        <v>36703586</v>
      </c>
      <c r="F31" s="89">
        <f t="shared" si="2"/>
        <v>133721259</v>
      </c>
      <c r="G31" s="89">
        <f t="shared" si="2"/>
        <v>797365388</v>
      </c>
      <c r="H31" s="89">
        <f t="shared" si="2"/>
        <v>265508835</v>
      </c>
      <c r="I31" s="89">
        <f t="shared" si="2"/>
        <v>29845000</v>
      </c>
      <c r="J31" s="89">
        <f t="shared" si="2"/>
        <v>0</v>
      </c>
      <c r="K31" s="89">
        <f t="shared" si="2"/>
        <v>0</v>
      </c>
      <c r="L31" s="89">
        <f t="shared" si="2"/>
        <v>0</v>
      </c>
      <c r="M31" s="89">
        <f t="shared" si="2"/>
        <v>86961298</v>
      </c>
      <c r="N31" s="89">
        <f t="shared" si="2"/>
        <v>0</v>
      </c>
      <c r="O31" s="89">
        <f t="shared" si="2"/>
        <v>0</v>
      </c>
      <c r="P31" s="89">
        <f t="shared" si="2"/>
        <v>98922154</v>
      </c>
      <c r="Q31" s="89">
        <f t="shared" si="2"/>
        <v>0</v>
      </c>
      <c r="R31" s="89">
        <f t="shared" si="2"/>
        <v>4765385</v>
      </c>
      <c r="S31" s="89">
        <f t="shared" si="2"/>
        <v>15392541</v>
      </c>
      <c r="T31" s="89">
        <f t="shared" si="2"/>
        <v>22062311</v>
      </c>
      <c r="U31" s="89">
        <f t="shared" si="2"/>
        <v>65382619</v>
      </c>
      <c r="V31" s="89">
        <f t="shared" si="2"/>
        <v>48958638</v>
      </c>
      <c r="W31" s="89">
        <f t="shared" si="2"/>
        <v>0</v>
      </c>
      <c r="X31" s="89">
        <f t="shared" si="2"/>
        <v>0</v>
      </c>
      <c r="Y31" s="90">
        <f t="shared" si="2"/>
        <v>2028769198</v>
      </c>
      <c r="Z31" s="91">
        <f t="shared" si="2"/>
        <v>1502283065</v>
      </c>
      <c r="AA31" s="89">
        <f t="shared" si="2"/>
        <v>0</v>
      </c>
      <c r="AB31" s="89">
        <f t="shared" si="2"/>
        <v>526486133</v>
      </c>
      <c r="AC31" s="92">
        <f t="shared" si="2"/>
        <v>2028769198</v>
      </c>
    </row>
    <row r="32" spans="1:29" ht="12.75">
      <c r="A32" s="47" t="s">
        <v>0</v>
      </c>
      <c r="B32" s="88" t="s">
        <v>617</v>
      </c>
      <c r="C32" s="89" t="s">
        <v>0</v>
      </c>
      <c r="D32" s="89">
        <f aca="true" t="shared" si="3" ref="D32:AC32">SUM(D9:D16,D18:D24,D26:D30)</f>
        <v>665462767</v>
      </c>
      <c r="E32" s="89">
        <f t="shared" si="3"/>
        <v>45653586</v>
      </c>
      <c r="F32" s="89">
        <f t="shared" si="3"/>
        <v>402491157</v>
      </c>
      <c r="G32" s="89">
        <f t="shared" si="3"/>
        <v>1623399602</v>
      </c>
      <c r="H32" s="89">
        <f t="shared" si="3"/>
        <v>903902908</v>
      </c>
      <c r="I32" s="89">
        <f t="shared" si="3"/>
        <v>65944200</v>
      </c>
      <c r="J32" s="89">
        <f t="shared" si="3"/>
        <v>0</v>
      </c>
      <c r="K32" s="89">
        <f t="shared" si="3"/>
        <v>0</v>
      </c>
      <c r="L32" s="89">
        <f t="shared" si="3"/>
        <v>7699996</v>
      </c>
      <c r="M32" s="89">
        <f t="shared" si="3"/>
        <v>168445039</v>
      </c>
      <c r="N32" s="89">
        <f t="shared" si="3"/>
        <v>0</v>
      </c>
      <c r="O32" s="89">
        <f t="shared" si="3"/>
        <v>0</v>
      </c>
      <c r="P32" s="89">
        <f t="shared" si="3"/>
        <v>153960811</v>
      </c>
      <c r="Q32" s="89">
        <f t="shared" si="3"/>
        <v>0</v>
      </c>
      <c r="R32" s="89">
        <f t="shared" si="3"/>
        <v>11253065</v>
      </c>
      <c r="S32" s="89">
        <f t="shared" si="3"/>
        <v>35787938</v>
      </c>
      <c r="T32" s="89">
        <f t="shared" si="3"/>
        <v>29959813</v>
      </c>
      <c r="U32" s="89">
        <f t="shared" si="3"/>
        <v>200636707</v>
      </c>
      <c r="V32" s="89">
        <f t="shared" si="3"/>
        <v>97723224</v>
      </c>
      <c r="W32" s="89">
        <f t="shared" si="3"/>
        <v>0</v>
      </c>
      <c r="X32" s="89">
        <f t="shared" si="3"/>
        <v>0</v>
      </c>
      <c r="Y32" s="90">
        <f t="shared" si="3"/>
        <v>4412320813</v>
      </c>
      <c r="Z32" s="91">
        <f t="shared" si="3"/>
        <v>3472102505</v>
      </c>
      <c r="AA32" s="89">
        <f t="shared" si="3"/>
        <v>0</v>
      </c>
      <c r="AB32" s="89">
        <f t="shared" si="3"/>
        <v>913318308</v>
      </c>
      <c r="AC32" s="92">
        <f t="shared" si="3"/>
        <v>4385420813</v>
      </c>
    </row>
    <row r="33" spans="1:29" ht="13.5">
      <c r="A33" s="37"/>
      <c r="B33" s="104" t="s">
        <v>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/>
      <c r="Z33" s="96"/>
      <c r="AA33" s="94"/>
      <c r="AB33" s="94"/>
      <c r="AC33" s="97"/>
    </row>
    <row r="34" spans="1:29" ht="13.5">
      <c r="A34" s="53" t="s">
        <v>0</v>
      </c>
      <c r="B34" s="147" t="s">
        <v>52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98"/>
      <c r="V34" s="98"/>
      <c r="W34" s="98"/>
      <c r="X34" s="98"/>
      <c r="Y34" s="99"/>
      <c r="Z34" s="100"/>
      <c r="AA34" s="98"/>
      <c r="AB34" s="98"/>
      <c r="AC34" s="101"/>
    </row>
    <row r="35" spans="1:29" ht="12.75">
      <c r="A35" s="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34:T34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618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575</v>
      </c>
      <c r="B9" s="82" t="s">
        <v>407</v>
      </c>
      <c r="C9" s="83" t="s">
        <v>408</v>
      </c>
      <c r="D9" s="84">
        <v>26620056</v>
      </c>
      <c r="E9" s="84">
        <v>0</v>
      </c>
      <c r="F9" s="84">
        <v>0</v>
      </c>
      <c r="G9" s="84">
        <v>83482290</v>
      </c>
      <c r="H9" s="84">
        <v>11556854</v>
      </c>
      <c r="I9" s="84">
        <v>0</v>
      </c>
      <c r="J9" s="84">
        <v>0</v>
      </c>
      <c r="K9" s="84">
        <v>0</v>
      </c>
      <c r="L9" s="84">
        <v>0</v>
      </c>
      <c r="M9" s="84">
        <v>6741600</v>
      </c>
      <c r="N9" s="84">
        <v>0</v>
      </c>
      <c r="O9" s="84">
        <v>0</v>
      </c>
      <c r="P9" s="84">
        <v>0</v>
      </c>
      <c r="Q9" s="84">
        <v>0</v>
      </c>
      <c r="R9" s="84">
        <v>393260</v>
      </c>
      <c r="S9" s="84">
        <v>0</v>
      </c>
      <c r="T9" s="84">
        <v>0</v>
      </c>
      <c r="U9" s="84">
        <v>0</v>
      </c>
      <c r="V9" s="84">
        <v>224720</v>
      </c>
      <c r="W9" s="84">
        <v>0</v>
      </c>
      <c r="X9" s="84">
        <v>0</v>
      </c>
      <c r="Y9" s="85">
        <v>129018780</v>
      </c>
      <c r="Z9" s="86">
        <v>121659200</v>
      </c>
      <c r="AA9" s="84">
        <v>0</v>
      </c>
      <c r="AB9" s="84">
        <v>7359580</v>
      </c>
      <c r="AC9" s="87">
        <v>129018780</v>
      </c>
    </row>
    <row r="10" spans="1:29" ht="13.5">
      <c r="A10" s="46" t="s">
        <v>575</v>
      </c>
      <c r="B10" s="82" t="s">
        <v>409</v>
      </c>
      <c r="C10" s="83" t="s">
        <v>410</v>
      </c>
      <c r="D10" s="84">
        <v>33117452</v>
      </c>
      <c r="E10" s="84">
        <v>0</v>
      </c>
      <c r="F10" s="84">
        <v>16354000</v>
      </c>
      <c r="G10" s="84">
        <v>42250000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27289547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5">
        <v>119010999</v>
      </c>
      <c r="Z10" s="86">
        <v>119010999</v>
      </c>
      <c r="AA10" s="84">
        <v>0</v>
      </c>
      <c r="AB10" s="84">
        <v>0</v>
      </c>
      <c r="AC10" s="87">
        <v>119010999</v>
      </c>
    </row>
    <row r="11" spans="1:29" ht="13.5">
      <c r="A11" s="46" t="s">
        <v>575</v>
      </c>
      <c r="B11" s="82" t="s">
        <v>411</v>
      </c>
      <c r="C11" s="83" t="s">
        <v>412</v>
      </c>
      <c r="D11" s="84">
        <v>0</v>
      </c>
      <c r="E11" s="84">
        <v>0</v>
      </c>
      <c r="F11" s="84">
        <v>23600000</v>
      </c>
      <c r="G11" s="84">
        <v>59125000</v>
      </c>
      <c r="H11" s="84">
        <v>13287000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57500</v>
      </c>
      <c r="U11" s="84">
        <v>1800000</v>
      </c>
      <c r="V11" s="84">
        <v>0</v>
      </c>
      <c r="W11" s="84">
        <v>0</v>
      </c>
      <c r="X11" s="84">
        <v>0</v>
      </c>
      <c r="Y11" s="85">
        <v>97869500</v>
      </c>
      <c r="Z11" s="86">
        <v>92412000</v>
      </c>
      <c r="AA11" s="84">
        <v>0</v>
      </c>
      <c r="AB11" s="84">
        <v>5457500</v>
      </c>
      <c r="AC11" s="87">
        <v>97869500</v>
      </c>
    </row>
    <row r="12" spans="1:29" ht="13.5">
      <c r="A12" s="46" t="s">
        <v>576</v>
      </c>
      <c r="B12" s="82" t="s">
        <v>556</v>
      </c>
      <c r="C12" s="83" t="s">
        <v>557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1584249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5">
        <v>1584249</v>
      </c>
      <c r="Z12" s="86">
        <v>0</v>
      </c>
      <c r="AA12" s="84">
        <v>0</v>
      </c>
      <c r="AB12" s="84">
        <v>1584249</v>
      </c>
      <c r="AC12" s="87">
        <v>1584249</v>
      </c>
    </row>
    <row r="13" spans="1:29" ht="12.75">
      <c r="A13" s="47" t="s">
        <v>0</v>
      </c>
      <c r="B13" s="88" t="s">
        <v>619</v>
      </c>
      <c r="C13" s="89" t="s">
        <v>0</v>
      </c>
      <c r="D13" s="89">
        <f aca="true" t="shared" si="0" ref="D13:AC13">SUM(D9:D12)</f>
        <v>59737508</v>
      </c>
      <c r="E13" s="89">
        <f t="shared" si="0"/>
        <v>0</v>
      </c>
      <c r="F13" s="89">
        <f t="shared" si="0"/>
        <v>39954000</v>
      </c>
      <c r="G13" s="89">
        <f t="shared" si="0"/>
        <v>184857290</v>
      </c>
      <c r="H13" s="89">
        <f t="shared" si="0"/>
        <v>24843854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9">
        <f t="shared" si="0"/>
        <v>34031147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0</v>
      </c>
      <c r="R13" s="89">
        <f t="shared" si="0"/>
        <v>393260</v>
      </c>
      <c r="S13" s="89">
        <f t="shared" si="0"/>
        <v>1584249</v>
      </c>
      <c r="T13" s="89">
        <f t="shared" si="0"/>
        <v>57500</v>
      </c>
      <c r="U13" s="89">
        <f t="shared" si="0"/>
        <v>1800000</v>
      </c>
      <c r="V13" s="89">
        <f t="shared" si="0"/>
        <v>224720</v>
      </c>
      <c r="W13" s="89">
        <f t="shared" si="0"/>
        <v>0</v>
      </c>
      <c r="X13" s="89">
        <f t="shared" si="0"/>
        <v>0</v>
      </c>
      <c r="Y13" s="90">
        <f t="shared" si="0"/>
        <v>347483528</v>
      </c>
      <c r="Z13" s="91">
        <f t="shared" si="0"/>
        <v>333082199</v>
      </c>
      <c r="AA13" s="89">
        <f t="shared" si="0"/>
        <v>0</v>
      </c>
      <c r="AB13" s="89">
        <f t="shared" si="0"/>
        <v>14401329</v>
      </c>
      <c r="AC13" s="92">
        <f t="shared" si="0"/>
        <v>347483528</v>
      </c>
    </row>
    <row r="14" spans="1:29" ht="13.5">
      <c r="A14" s="46" t="s">
        <v>575</v>
      </c>
      <c r="B14" s="82" t="s">
        <v>363</v>
      </c>
      <c r="C14" s="83" t="s">
        <v>364</v>
      </c>
      <c r="D14" s="84">
        <v>0</v>
      </c>
      <c r="E14" s="84">
        <v>0</v>
      </c>
      <c r="F14" s="84">
        <v>0</v>
      </c>
      <c r="G14" s="84">
        <v>15900000</v>
      </c>
      <c r="H14" s="84">
        <v>7827000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5">
        <v>23727000</v>
      </c>
      <c r="Z14" s="86">
        <v>23727000</v>
      </c>
      <c r="AA14" s="84">
        <v>0</v>
      </c>
      <c r="AB14" s="84">
        <v>0</v>
      </c>
      <c r="AC14" s="87">
        <v>23727000</v>
      </c>
    </row>
    <row r="15" spans="1:29" ht="13.5">
      <c r="A15" s="46" t="s">
        <v>575</v>
      </c>
      <c r="B15" s="82" t="s">
        <v>365</v>
      </c>
      <c r="C15" s="83" t="s">
        <v>366</v>
      </c>
      <c r="D15" s="84">
        <v>0</v>
      </c>
      <c r="E15" s="84">
        <v>0</v>
      </c>
      <c r="F15" s="84">
        <v>5000000</v>
      </c>
      <c r="G15" s="84">
        <v>8300500</v>
      </c>
      <c r="H15" s="84">
        <v>8300500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5">
        <v>21601000</v>
      </c>
      <c r="Z15" s="86">
        <v>21601000</v>
      </c>
      <c r="AA15" s="84">
        <v>0</v>
      </c>
      <c r="AB15" s="84">
        <v>0</v>
      </c>
      <c r="AC15" s="87">
        <v>21601000</v>
      </c>
    </row>
    <row r="16" spans="1:29" ht="13.5">
      <c r="A16" s="46" t="s">
        <v>575</v>
      </c>
      <c r="B16" s="82" t="s">
        <v>367</v>
      </c>
      <c r="C16" s="83" t="s">
        <v>368</v>
      </c>
      <c r="D16" s="84">
        <v>8087000</v>
      </c>
      <c r="E16" s="84">
        <v>0</v>
      </c>
      <c r="F16" s="84">
        <v>2506127</v>
      </c>
      <c r="G16" s="84">
        <v>337418</v>
      </c>
      <c r="H16" s="84">
        <v>8540000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5">
        <v>19470545</v>
      </c>
      <c r="Z16" s="86">
        <v>16627000</v>
      </c>
      <c r="AA16" s="84">
        <v>0</v>
      </c>
      <c r="AB16" s="84">
        <v>2843545</v>
      </c>
      <c r="AC16" s="87">
        <v>19470545</v>
      </c>
    </row>
    <row r="17" spans="1:29" ht="13.5">
      <c r="A17" s="46" t="s">
        <v>575</v>
      </c>
      <c r="B17" s="82" t="s">
        <v>369</v>
      </c>
      <c r="C17" s="83" t="s">
        <v>370</v>
      </c>
      <c r="D17" s="84">
        <v>10756000</v>
      </c>
      <c r="E17" s="84">
        <v>0</v>
      </c>
      <c r="F17" s="84">
        <v>2000000</v>
      </c>
      <c r="G17" s="84">
        <v>11675000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5">
        <v>24431000</v>
      </c>
      <c r="Z17" s="86">
        <v>24431000</v>
      </c>
      <c r="AA17" s="84">
        <v>0</v>
      </c>
      <c r="AB17" s="84">
        <v>0</v>
      </c>
      <c r="AC17" s="87">
        <v>24431000</v>
      </c>
    </row>
    <row r="18" spans="1:29" ht="13.5">
      <c r="A18" s="46" t="s">
        <v>575</v>
      </c>
      <c r="B18" s="82" t="s">
        <v>371</v>
      </c>
      <c r="C18" s="83" t="s">
        <v>372</v>
      </c>
      <c r="D18" s="84">
        <v>1</v>
      </c>
      <c r="E18" s="84">
        <v>0</v>
      </c>
      <c r="F18" s="84">
        <v>2000000</v>
      </c>
      <c r="G18" s="84">
        <v>8734001</v>
      </c>
      <c r="H18" s="84">
        <v>1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1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5">
        <v>10734006</v>
      </c>
      <c r="Z18" s="86">
        <v>10734002</v>
      </c>
      <c r="AA18" s="84">
        <v>0</v>
      </c>
      <c r="AB18" s="84">
        <v>4</v>
      </c>
      <c r="AC18" s="87">
        <v>10734006</v>
      </c>
    </row>
    <row r="19" spans="1:29" ht="13.5">
      <c r="A19" s="46" t="s">
        <v>575</v>
      </c>
      <c r="B19" s="82" t="s">
        <v>373</v>
      </c>
      <c r="C19" s="83" t="s">
        <v>374</v>
      </c>
      <c r="D19" s="84">
        <v>0</v>
      </c>
      <c r="E19" s="84">
        <v>0</v>
      </c>
      <c r="F19" s="84">
        <v>4000000</v>
      </c>
      <c r="G19" s="84">
        <v>7265075</v>
      </c>
      <c r="H19" s="84">
        <v>5225000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5">
        <v>16490075</v>
      </c>
      <c r="Z19" s="86">
        <v>16490075</v>
      </c>
      <c r="AA19" s="84">
        <v>0</v>
      </c>
      <c r="AB19" s="84">
        <v>0</v>
      </c>
      <c r="AC19" s="87">
        <v>16490075</v>
      </c>
    </row>
    <row r="20" spans="1:29" ht="13.5">
      <c r="A20" s="46" t="s">
        <v>576</v>
      </c>
      <c r="B20" s="82" t="s">
        <v>564</v>
      </c>
      <c r="C20" s="83" t="s">
        <v>565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5">
        <v>0</v>
      </c>
      <c r="Z20" s="86">
        <v>0</v>
      </c>
      <c r="AA20" s="84">
        <v>0</v>
      </c>
      <c r="AB20" s="84">
        <v>0</v>
      </c>
      <c r="AC20" s="87">
        <v>0</v>
      </c>
    </row>
    <row r="21" spans="1:29" ht="12.75">
      <c r="A21" s="47" t="s">
        <v>0</v>
      </c>
      <c r="B21" s="88" t="s">
        <v>620</v>
      </c>
      <c r="C21" s="89" t="s">
        <v>0</v>
      </c>
      <c r="D21" s="89">
        <f aca="true" t="shared" si="1" ref="D21:AC21">SUM(D14:D20)</f>
        <v>18843001</v>
      </c>
      <c r="E21" s="89">
        <f t="shared" si="1"/>
        <v>0</v>
      </c>
      <c r="F21" s="89">
        <f t="shared" si="1"/>
        <v>15506127</v>
      </c>
      <c r="G21" s="89">
        <f t="shared" si="1"/>
        <v>52211994</v>
      </c>
      <c r="H21" s="89">
        <f t="shared" si="1"/>
        <v>29892501</v>
      </c>
      <c r="I21" s="89">
        <f t="shared" si="1"/>
        <v>1</v>
      </c>
      <c r="J21" s="89">
        <f t="shared" si="1"/>
        <v>0</v>
      </c>
      <c r="K21" s="89">
        <f t="shared" si="1"/>
        <v>0</v>
      </c>
      <c r="L21" s="89">
        <f t="shared" si="1"/>
        <v>0</v>
      </c>
      <c r="M21" s="89">
        <f t="shared" si="1"/>
        <v>0</v>
      </c>
      <c r="N21" s="89">
        <f t="shared" si="1"/>
        <v>0</v>
      </c>
      <c r="O21" s="89">
        <f t="shared" si="1"/>
        <v>0</v>
      </c>
      <c r="P21" s="89">
        <f t="shared" si="1"/>
        <v>0</v>
      </c>
      <c r="Q21" s="89">
        <f t="shared" si="1"/>
        <v>0</v>
      </c>
      <c r="R21" s="89">
        <f t="shared" si="1"/>
        <v>0</v>
      </c>
      <c r="S21" s="89">
        <f t="shared" si="1"/>
        <v>1</v>
      </c>
      <c r="T21" s="89">
        <f t="shared" si="1"/>
        <v>1</v>
      </c>
      <c r="U21" s="89">
        <f t="shared" si="1"/>
        <v>0</v>
      </c>
      <c r="V21" s="89">
        <f t="shared" si="1"/>
        <v>0</v>
      </c>
      <c r="W21" s="89">
        <f t="shared" si="1"/>
        <v>0</v>
      </c>
      <c r="X21" s="89">
        <f t="shared" si="1"/>
        <v>0</v>
      </c>
      <c r="Y21" s="90">
        <f t="shared" si="1"/>
        <v>116453626</v>
      </c>
      <c r="Z21" s="91">
        <f t="shared" si="1"/>
        <v>113610077</v>
      </c>
      <c r="AA21" s="89">
        <f t="shared" si="1"/>
        <v>0</v>
      </c>
      <c r="AB21" s="89">
        <f t="shared" si="1"/>
        <v>2843549</v>
      </c>
      <c r="AC21" s="92">
        <f t="shared" si="1"/>
        <v>116453626</v>
      </c>
    </row>
    <row r="22" spans="1:29" ht="13.5">
      <c r="A22" s="46" t="s">
        <v>575</v>
      </c>
      <c r="B22" s="82" t="s">
        <v>375</v>
      </c>
      <c r="C22" s="83" t="s">
        <v>376</v>
      </c>
      <c r="D22" s="84">
        <v>0</v>
      </c>
      <c r="E22" s="84">
        <v>0</v>
      </c>
      <c r="F22" s="84">
        <v>7000000</v>
      </c>
      <c r="G22" s="84">
        <v>20460000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4">
        <v>0</v>
      </c>
      <c r="X22" s="84">
        <v>0</v>
      </c>
      <c r="Y22" s="85">
        <v>27460001</v>
      </c>
      <c r="Z22" s="86">
        <v>27460000</v>
      </c>
      <c r="AA22" s="84">
        <v>0</v>
      </c>
      <c r="AB22" s="84">
        <v>1</v>
      </c>
      <c r="AC22" s="87">
        <v>27460001</v>
      </c>
    </row>
    <row r="23" spans="1:29" ht="13.5">
      <c r="A23" s="46" t="s">
        <v>575</v>
      </c>
      <c r="B23" s="82" t="s">
        <v>377</v>
      </c>
      <c r="C23" s="83" t="s">
        <v>378</v>
      </c>
      <c r="D23" s="84">
        <v>12205600</v>
      </c>
      <c r="E23" s="84">
        <v>0</v>
      </c>
      <c r="F23" s="84">
        <v>3000000</v>
      </c>
      <c r="G23" s="84">
        <v>0</v>
      </c>
      <c r="H23" s="84">
        <v>8405000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5">
        <v>23610600</v>
      </c>
      <c r="Z23" s="86">
        <v>23610600</v>
      </c>
      <c r="AA23" s="84">
        <v>0</v>
      </c>
      <c r="AB23" s="84">
        <v>0</v>
      </c>
      <c r="AC23" s="87">
        <v>23610600</v>
      </c>
    </row>
    <row r="24" spans="1:29" ht="13.5">
      <c r="A24" s="46" t="s">
        <v>575</v>
      </c>
      <c r="B24" s="82" t="s">
        <v>379</v>
      </c>
      <c r="C24" s="83" t="s">
        <v>380</v>
      </c>
      <c r="D24" s="84">
        <v>14152866</v>
      </c>
      <c r="E24" s="84">
        <v>0</v>
      </c>
      <c r="F24" s="84">
        <v>7865200</v>
      </c>
      <c r="G24" s="84">
        <v>8988800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965869</v>
      </c>
      <c r="W24" s="84">
        <v>0</v>
      </c>
      <c r="X24" s="84">
        <v>0</v>
      </c>
      <c r="Y24" s="85">
        <v>31972735</v>
      </c>
      <c r="Z24" s="86">
        <v>31006866</v>
      </c>
      <c r="AA24" s="84">
        <v>965869</v>
      </c>
      <c r="AB24" s="84">
        <v>0</v>
      </c>
      <c r="AC24" s="87">
        <v>31972735</v>
      </c>
    </row>
    <row r="25" spans="1:29" ht="13.5">
      <c r="A25" s="46" t="s">
        <v>575</v>
      </c>
      <c r="B25" s="82" t="s">
        <v>381</v>
      </c>
      <c r="C25" s="83" t="s">
        <v>382</v>
      </c>
      <c r="D25" s="84">
        <v>5985060</v>
      </c>
      <c r="E25" s="84">
        <v>0</v>
      </c>
      <c r="F25" s="84">
        <v>9688940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5">
        <v>15674000</v>
      </c>
      <c r="Z25" s="86">
        <v>15674000</v>
      </c>
      <c r="AA25" s="84">
        <v>0</v>
      </c>
      <c r="AB25" s="84">
        <v>0</v>
      </c>
      <c r="AC25" s="87">
        <v>15674000</v>
      </c>
    </row>
    <row r="26" spans="1:29" ht="13.5">
      <c r="A26" s="46" t="s">
        <v>575</v>
      </c>
      <c r="B26" s="82" t="s">
        <v>383</v>
      </c>
      <c r="C26" s="83" t="s">
        <v>384</v>
      </c>
      <c r="D26" s="84">
        <v>7631000</v>
      </c>
      <c r="E26" s="84">
        <v>0</v>
      </c>
      <c r="F26" s="84">
        <v>4000000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5">
        <v>11631000</v>
      </c>
      <c r="Z26" s="86">
        <v>11631000</v>
      </c>
      <c r="AA26" s="84">
        <v>0</v>
      </c>
      <c r="AB26" s="84">
        <v>0</v>
      </c>
      <c r="AC26" s="87">
        <v>11631000</v>
      </c>
    </row>
    <row r="27" spans="1:29" ht="13.5">
      <c r="A27" s="46" t="s">
        <v>575</v>
      </c>
      <c r="B27" s="82" t="s">
        <v>385</v>
      </c>
      <c r="C27" s="83" t="s">
        <v>386</v>
      </c>
      <c r="D27" s="84">
        <v>9861000</v>
      </c>
      <c r="E27" s="84">
        <v>0</v>
      </c>
      <c r="F27" s="84">
        <v>7000000</v>
      </c>
      <c r="G27" s="84">
        <v>11540001</v>
      </c>
      <c r="H27" s="84">
        <v>0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2</v>
      </c>
      <c r="V27" s="84">
        <v>0</v>
      </c>
      <c r="W27" s="84">
        <v>0</v>
      </c>
      <c r="X27" s="84">
        <v>0</v>
      </c>
      <c r="Y27" s="85">
        <v>28401005</v>
      </c>
      <c r="Z27" s="86">
        <v>28401003</v>
      </c>
      <c r="AA27" s="84">
        <v>0</v>
      </c>
      <c r="AB27" s="84">
        <v>1</v>
      </c>
      <c r="AC27" s="87">
        <v>28401004</v>
      </c>
    </row>
    <row r="28" spans="1:29" ht="13.5">
      <c r="A28" s="46" t="s">
        <v>575</v>
      </c>
      <c r="B28" s="82" t="s">
        <v>387</v>
      </c>
      <c r="C28" s="83" t="s">
        <v>388</v>
      </c>
      <c r="D28" s="84">
        <v>1</v>
      </c>
      <c r="E28" s="84">
        <v>0</v>
      </c>
      <c r="F28" s="84">
        <v>7000000</v>
      </c>
      <c r="G28" s="84">
        <v>8457999</v>
      </c>
      <c r="H28" s="84">
        <v>2115001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5">
        <v>17573001</v>
      </c>
      <c r="Z28" s="86">
        <v>17573001</v>
      </c>
      <c r="AA28" s="84">
        <v>0</v>
      </c>
      <c r="AB28" s="84">
        <v>0</v>
      </c>
      <c r="AC28" s="87">
        <v>17573001</v>
      </c>
    </row>
    <row r="29" spans="1:29" ht="13.5">
      <c r="A29" s="46" t="s">
        <v>575</v>
      </c>
      <c r="B29" s="82" t="s">
        <v>389</v>
      </c>
      <c r="C29" s="83" t="s">
        <v>390</v>
      </c>
      <c r="D29" s="84">
        <v>0</v>
      </c>
      <c r="E29" s="84">
        <v>0</v>
      </c>
      <c r="F29" s="84">
        <v>7000003</v>
      </c>
      <c r="G29" s="84">
        <v>13975004</v>
      </c>
      <c r="H29" s="84">
        <v>19036000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</v>
      </c>
      <c r="Q29" s="84">
        <v>0</v>
      </c>
      <c r="R29" s="84">
        <v>0</v>
      </c>
      <c r="S29" s="84">
        <v>1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5">
        <v>40011011</v>
      </c>
      <c r="Z29" s="86">
        <v>40011006</v>
      </c>
      <c r="AA29" s="84">
        <v>0</v>
      </c>
      <c r="AB29" s="84">
        <v>3</v>
      </c>
      <c r="AC29" s="87">
        <v>40011009</v>
      </c>
    </row>
    <row r="30" spans="1:29" ht="13.5">
      <c r="A30" s="46" t="s">
        <v>576</v>
      </c>
      <c r="B30" s="82" t="s">
        <v>566</v>
      </c>
      <c r="C30" s="83" t="s">
        <v>567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413438</v>
      </c>
      <c r="Q30" s="84">
        <v>0</v>
      </c>
      <c r="R30" s="84">
        <v>0</v>
      </c>
      <c r="S30" s="84">
        <v>82687</v>
      </c>
      <c r="T30" s="84">
        <v>242550</v>
      </c>
      <c r="U30" s="84">
        <v>0</v>
      </c>
      <c r="V30" s="84">
        <v>0</v>
      </c>
      <c r="W30" s="84">
        <v>0</v>
      </c>
      <c r="X30" s="84">
        <v>0</v>
      </c>
      <c r="Y30" s="85">
        <v>738675</v>
      </c>
      <c r="Z30" s="86">
        <v>325237</v>
      </c>
      <c r="AA30" s="84">
        <v>0</v>
      </c>
      <c r="AB30" s="84">
        <v>413438</v>
      </c>
      <c r="AC30" s="87">
        <v>738675</v>
      </c>
    </row>
    <row r="31" spans="1:29" ht="12.75">
      <c r="A31" s="47" t="s">
        <v>0</v>
      </c>
      <c r="B31" s="88" t="s">
        <v>621</v>
      </c>
      <c r="C31" s="89" t="s">
        <v>0</v>
      </c>
      <c r="D31" s="89">
        <f aca="true" t="shared" si="2" ref="D31:AC31">SUM(D22:D30)</f>
        <v>49835527</v>
      </c>
      <c r="E31" s="89">
        <f t="shared" si="2"/>
        <v>0</v>
      </c>
      <c r="F31" s="89">
        <f t="shared" si="2"/>
        <v>52554143</v>
      </c>
      <c r="G31" s="89">
        <f t="shared" si="2"/>
        <v>63421804</v>
      </c>
      <c r="H31" s="89">
        <f t="shared" si="2"/>
        <v>29556001</v>
      </c>
      <c r="I31" s="89">
        <f t="shared" si="2"/>
        <v>1</v>
      </c>
      <c r="J31" s="89">
        <f t="shared" si="2"/>
        <v>0</v>
      </c>
      <c r="K31" s="89">
        <f t="shared" si="2"/>
        <v>0</v>
      </c>
      <c r="L31" s="89">
        <f t="shared" si="2"/>
        <v>0</v>
      </c>
      <c r="M31" s="89">
        <f t="shared" si="2"/>
        <v>0</v>
      </c>
      <c r="N31" s="89">
        <f t="shared" si="2"/>
        <v>0</v>
      </c>
      <c r="O31" s="89">
        <f t="shared" si="2"/>
        <v>0</v>
      </c>
      <c r="P31" s="89">
        <f t="shared" si="2"/>
        <v>413441</v>
      </c>
      <c r="Q31" s="89">
        <f t="shared" si="2"/>
        <v>0</v>
      </c>
      <c r="R31" s="89">
        <f t="shared" si="2"/>
        <v>0</v>
      </c>
      <c r="S31" s="89">
        <f t="shared" si="2"/>
        <v>82688</v>
      </c>
      <c r="T31" s="89">
        <f t="shared" si="2"/>
        <v>242551</v>
      </c>
      <c r="U31" s="89">
        <f t="shared" si="2"/>
        <v>2</v>
      </c>
      <c r="V31" s="89">
        <f t="shared" si="2"/>
        <v>965870</v>
      </c>
      <c r="W31" s="89">
        <f t="shared" si="2"/>
        <v>0</v>
      </c>
      <c r="X31" s="89">
        <f t="shared" si="2"/>
        <v>0</v>
      </c>
      <c r="Y31" s="90">
        <f t="shared" si="2"/>
        <v>197072028</v>
      </c>
      <c r="Z31" s="91">
        <f t="shared" si="2"/>
        <v>195692713</v>
      </c>
      <c r="AA31" s="89">
        <f t="shared" si="2"/>
        <v>965869</v>
      </c>
      <c r="AB31" s="89">
        <f t="shared" si="2"/>
        <v>413443</v>
      </c>
      <c r="AC31" s="92">
        <f t="shared" si="2"/>
        <v>197072025</v>
      </c>
    </row>
    <row r="32" spans="1:29" ht="13.5">
      <c r="A32" s="46" t="s">
        <v>575</v>
      </c>
      <c r="B32" s="82" t="s">
        <v>391</v>
      </c>
      <c r="C32" s="83" t="s">
        <v>392</v>
      </c>
      <c r="D32" s="84">
        <v>2</v>
      </c>
      <c r="E32" s="84">
        <v>0</v>
      </c>
      <c r="F32" s="84">
        <v>6000004</v>
      </c>
      <c r="G32" s="84">
        <v>40035006</v>
      </c>
      <c r="H32" s="84">
        <v>0</v>
      </c>
      <c r="I32" s="84">
        <v>1</v>
      </c>
      <c r="J32" s="84">
        <v>0</v>
      </c>
      <c r="K32" s="84">
        <v>0</v>
      </c>
      <c r="L32" s="84">
        <v>1</v>
      </c>
      <c r="M32" s="84">
        <v>2</v>
      </c>
      <c r="N32" s="84">
        <v>0</v>
      </c>
      <c r="O32" s="84">
        <v>0</v>
      </c>
      <c r="P32" s="84">
        <v>0</v>
      </c>
      <c r="Q32" s="84">
        <v>0</v>
      </c>
      <c r="R32" s="84">
        <v>1</v>
      </c>
      <c r="S32" s="84">
        <v>32</v>
      </c>
      <c r="T32" s="84">
        <v>21</v>
      </c>
      <c r="U32" s="84">
        <v>34</v>
      </c>
      <c r="V32" s="84">
        <v>6</v>
      </c>
      <c r="W32" s="84">
        <v>0</v>
      </c>
      <c r="X32" s="84">
        <v>0</v>
      </c>
      <c r="Y32" s="85">
        <v>46035110</v>
      </c>
      <c r="Z32" s="86">
        <v>46035017</v>
      </c>
      <c r="AA32" s="84">
        <v>0</v>
      </c>
      <c r="AB32" s="84">
        <v>92</v>
      </c>
      <c r="AC32" s="87">
        <v>46035109</v>
      </c>
    </row>
    <row r="33" spans="1:29" ht="13.5">
      <c r="A33" s="46" t="s">
        <v>575</v>
      </c>
      <c r="B33" s="82" t="s">
        <v>393</v>
      </c>
      <c r="C33" s="83" t="s">
        <v>394</v>
      </c>
      <c r="D33" s="84">
        <v>0</v>
      </c>
      <c r="E33" s="84">
        <v>0</v>
      </c>
      <c r="F33" s="84">
        <v>2000000</v>
      </c>
      <c r="G33" s="84">
        <v>9450000</v>
      </c>
      <c r="H33" s="84">
        <v>11883000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5">
        <v>23333000</v>
      </c>
      <c r="Z33" s="86">
        <v>23333000</v>
      </c>
      <c r="AA33" s="84">
        <v>0</v>
      </c>
      <c r="AB33" s="84">
        <v>0</v>
      </c>
      <c r="AC33" s="87">
        <v>23333000</v>
      </c>
    </row>
    <row r="34" spans="1:29" ht="13.5">
      <c r="A34" s="46" t="s">
        <v>575</v>
      </c>
      <c r="B34" s="82" t="s">
        <v>395</v>
      </c>
      <c r="C34" s="83" t="s">
        <v>396</v>
      </c>
      <c r="D34" s="84">
        <v>0</v>
      </c>
      <c r="E34" s="84">
        <v>0</v>
      </c>
      <c r="F34" s="84">
        <v>5000000</v>
      </c>
      <c r="G34" s="84">
        <v>12975000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5">
        <v>17975001</v>
      </c>
      <c r="Z34" s="86">
        <v>17975000</v>
      </c>
      <c r="AA34" s="84">
        <v>0</v>
      </c>
      <c r="AB34" s="84">
        <v>1</v>
      </c>
      <c r="AC34" s="87">
        <v>17975001</v>
      </c>
    </row>
    <row r="35" spans="1:29" ht="13.5">
      <c r="A35" s="46" t="s">
        <v>575</v>
      </c>
      <c r="B35" s="82" t="s">
        <v>397</v>
      </c>
      <c r="C35" s="83" t="s">
        <v>398</v>
      </c>
      <c r="D35" s="84">
        <v>0</v>
      </c>
      <c r="E35" s="84">
        <v>0</v>
      </c>
      <c r="F35" s="84">
        <v>3000000</v>
      </c>
      <c r="G35" s="84">
        <v>145784000</v>
      </c>
      <c r="H35" s="84">
        <v>0</v>
      </c>
      <c r="I35" s="84">
        <v>8678000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354546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5">
        <v>157816546</v>
      </c>
      <c r="Z35" s="86">
        <v>157462000</v>
      </c>
      <c r="AA35" s="84">
        <v>0</v>
      </c>
      <c r="AB35" s="84">
        <v>354546</v>
      </c>
      <c r="AC35" s="87">
        <v>157816546</v>
      </c>
    </row>
    <row r="36" spans="1:29" ht="13.5">
      <c r="A36" s="46" t="s">
        <v>575</v>
      </c>
      <c r="B36" s="82" t="s">
        <v>399</v>
      </c>
      <c r="C36" s="83" t="s">
        <v>400</v>
      </c>
      <c r="D36" s="84">
        <v>13636709</v>
      </c>
      <c r="E36" s="84">
        <v>0</v>
      </c>
      <c r="F36" s="84">
        <v>13914187</v>
      </c>
      <c r="G36" s="84">
        <v>5849209</v>
      </c>
      <c r="H36" s="84">
        <v>71076000</v>
      </c>
      <c r="I36" s="84">
        <v>3500000</v>
      </c>
      <c r="J36" s="84">
        <v>0</v>
      </c>
      <c r="K36" s="84">
        <v>0</v>
      </c>
      <c r="L36" s="84">
        <v>0</v>
      </c>
      <c r="M36" s="84">
        <v>5590648</v>
      </c>
      <c r="N36" s="84">
        <v>0</v>
      </c>
      <c r="O36" s="84">
        <v>0</v>
      </c>
      <c r="P36" s="84">
        <v>895000</v>
      </c>
      <c r="Q36" s="84">
        <v>0</v>
      </c>
      <c r="R36" s="84">
        <v>0</v>
      </c>
      <c r="S36" s="84">
        <v>757900</v>
      </c>
      <c r="T36" s="84">
        <v>6050</v>
      </c>
      <c r="U36" s="84">
        <v>461180</v>
      </c>
      <c r="V36" s="84">
        <v>13392000</v>
      </c>
      <c r="W36" s="84">
        <v>0</v>
      </c>
      <c r="X36" s="84">
        <v>0</v>
      </c>
      <c r="Y36" s="85">
        <v>129078883</v>
      </c>
      <c r="Z36" s="86">
        <v>86429740</v>
      </c>
      <c r="AA36" s="84">
        <v>5000000</v>
      </c>
      <c r="AB36" s="84">
        <v>37649143</v>
      </c>
      <c r="AC36" s="87">
        <v>129078883</v>
      </c>
    </row>
    <row r="37" spans="1:29" ht="13.5">
      <c r="A37" s="46" t="s">
        <v>576</v>
      </c>
      <c r="B37" s="82" t="s">
        <v>568</v>
      </c>
      <c r="C37" s="83" t="s">
        <v>569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180000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5">
        <v>180000</v>
      </c>
      <c r="Z37" s="86">
        <v>0</v>
      </c>
      <c r="AA37" s="84">
        <v>0</v>
      </c>
      <c r="AB37" s="84">
        <v>180000</v>
      </c>
      <c r="AC37" s="87">
        <v>180000</v>
      </c>
    </row>
    <row r="38" spans="1:29" ht="12.75">
      <c r="A38" s="47" t="s">
        <v>0</v>
      </c>
      <c r="B38" s="88" t="s">
        <v>622</v>
      </c>
      <c r="C38" s="89" t="s">
        <v>0</v>
      </c>
      <c r="D38" s="89">
        <f aca="true" t="shared" si="3" ref="D38:AC38">SUM(D32:D37)</f>
        <v>13636711</v>
      </c>
      <c r="E38" s="89">
        <f t="shared" si="3"/>
        <v>0</v>
      </c>
      <c r="F38" s="89">
        <f t="shared" si="3"/>
        <v>29914191</v>
      </c>
      <c r="G38" s="89">
        <f t="shared" si="3"/>
        <v>214093215</v>
      </c>
      <c r="H38" s="89">
        <f t="shared" si="3"/>
        <v>82959000</v>
      </c>
      <c r="I38" s="89">
        <f t="shared" si="3"/>
        <v>12178001</v>
      </c>
      <c r="J38" s="89">
        <f t="shared" si="3"/>
        <v>0</v>
      </c>
      <c r="K38" s="89">
        <f t="shared" si="3"/>
        <v>0</v>
      </c>
      <c r="L38" s="89">
        <f t="shared" si="3"/>
        <v>1</v>
      </c>
      <c r="M38" s="89">
        <f t="shared" si="3"/>
        <v>5590650</v>
      </c>
      <c r="N38" s="89">
        <f t="shared" si="3"/>
        <v>0</v>
      </c>
      <c r="O38" s="89">
        <f t="shared" si="3"/>
        <v>0</v>
      </c>
      <c r="P38" s="89">
        <f t="shared" si="3"/>
        <v>1075000</v>
      </c>
      <c r="Q38" s="89">
        <f t="shared" si="3"/>
        <v>0</v>
      </c>
      <c r="R38" s="89">
        <f t="shared" si="3"/>
        <v>1</v>
      </c>
      <c r="S38" s="89">
        <f t="shared" si="3"/>
        <v>1112478</v>
      </c>
      <c r="T38" s="89">
        <f t="shared" si="3"/>
        <v>6071</v>
      </c>
      <c r="U38" s="89">
        <f t="shared" si="3"/>
        <v>461215</v>
      </c>
      <c r="V38" s="89">
        <f t="shared" si="3"/>
        <v>13392006</v>
      </c>
      <c r="W38" s="89">
        <f t="shared" si="3"/>
        <v>0</v>
      </c>
      <c r="X38" s="89">
        <f t="shared" si="3"/>
        <v>0</v>
      </c>
      <c r="Y38" s="90">
        <f t="shared" si="3"/>
        <v>374418540</v>
      </c>
      <c r="Z38" s="91">
        <f t="shared" si="3"/>
        <v>331234757</v>
      </c>
      <c r="AA38" s="89">
        <f t="shared" si="3"/>
        <v>5000000</v>
      </c>
      <c r="AB38" s="89">
        <f t="shared" si="3"/>
        <v>38183782</v>
      </c>
      <c r="AC38" s="92">
        <f t="shared" si="3"/>
        <v>374418539</v>
      </c>
    </row>
    <row r="39" spans="1:29" ht="13.5">
      <c r="A39" s="46" t="s">
        <v>575</v>
      </c>
      <c r="B39" s="82" t="s">
        <v>93</v>
      </c>
      <c r="C39" s="83" t="s">
        <v>94</v>
      </c>
      <c r="D39" s="84">
        <v>33018000</v>
      </c>
      <c r="E39" s="84">
        <v>0</v>
      </c>
      <c r="F39" s="84">
        <v>20000000</v>
      </c>
      <c r="G39" s="84">
        <v>11500000</v>
      </c>
      <c r="H39" s="84">
        <v>29268000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5000000</v>
      </c>
      <c r="P39" s="84">
        <v>0</v>
      </c>
      <c r="Q39" s="84">
        <v>0</v>
      </c>
      <c r="R39" s="84">
        <v>0</v>
      </c>
      <c r="S39" s="84">
        <v>4000000</v>
      </c>
      <c r="T39" s="84">
        <v>3000000</v>
      </c>
      <c r="U39" s="84">
        <v>0</v>
      </c>
      <c r="V39" s="84">
        <v>10000000</v>
      </c>
      <c r="W39" s="84">
        <v>0</v>
      </c>
      <c r="X39" s="84">
        <v>0</v>
      </c>
      <c r="Y39" s="85">
        <v>115786000</v>
      </c>
      <c r="Z39" s="86">
        <v>96786000</v>
      </c>
      <c r="AA39" s="84">
        <v>0</v>
      </c>
      <c r="AB39" s="84">
        <v>19000000</v>
      </c>
      <c r="AC39" s="87">
        <v>115786000</v>
      </c>
    </row>
    <row r="40" spans="1:29" ht="13.5">
      <c r="A40" s="46" t="s">
        <v>575</v>
      </c>
      <c r="B40" s="82" t="s">
        <v>401</v>
      </c>
      <c r="C40" s="83" t="s">
        <v>402</v>
      </c>
      <c r="D40" s="84">
        <v>0</v>
      </c>
      <c r="E40" s="84">
        <v>0</v>
      </c>
      <c r="F40" s="84">
        <v>0</v>
      </c>
      <c r="G40" s="84">
        <v>0</v>
      </c>
      <c r="H40" s="84">
        <v>49362000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5799500</v>
      </c>
      <c r="U40" s="84">
        <v>0</v>
      </c>
      <c r="V40" s="84">
        <v>0</v>
      </c>
      <c r="W40" s="84">
        <v>0</v>
      </c>
      <c r="X40" s="84">
        <v>0</v>
      </c>
      <c r="Y40" s="85">
        <v>55161500</v>
      </c>
      <c r="Z40" s="86">
        <v>49362000</v>
      </c>
      <c r="AA40" s="84">
        <v>0</v>
      </c>
      <c r="AB40" s="84">
        <v>5799500</v>
      </c>
      <c r="AC40" s="87">
        <v>55161500</v>
      </c>
    </row>
    <row r="41" spans="1:29" ht="13.5">
      <c r="A41" s="46" t="s">
        <v>575</v>
      </c>
      <c r="B41" s="82" t="s">
        <v>403</v>
      </c>
      <c r="C41" s="83" t="s">
        <v>404</v>
      </c>
      <c r="D41" s="84">
        <v>0</v>
      </c>
      <c r="E41" s="84">
        <v>0</v>
      </c>
      <c r="F41" s="84">
        <v>3087848</v>
      </c>
      <c r="G41" s="84">
        <v>15391190</v>
      </c>
      <c r="H41" s="84">
        <v>870278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1849340</v>
      </c>
      <c r="W41" s="84">
        <v>0</v>
      </c>
      <c r="X41" s="84">
        <v>0</v>
      </c>
      <c r="Y41" s="85">
        <v>21198656</v>
      </c>
      <c r="Z41" s="86">
        <v>18261468</v>
      </c>
      <c r="AA41" s="84">
        <v>0</v>
      </c>
      <c r="AB41" s="84">
        <v>2937188</v>
      </c>
      <c r="AC41" s="87">
        <v>21198656</v>
      </c>
    </row>
    <row r="42" spans="1:29" ht="13.5">
      <c r="A42" s="46" t="s">
        <v>575</v>
      </c>
      <c r="B42" s="82" t="s">
        <v>405</v>
      </c>
      <c r="C42" s="83" t="s">
        <v>406</v>
      </c>
      <c r="D42" s="84">
        <v>0</v>
      </c>
      <c r="E42" s="84">
        <v>0</v>
      </c>
      <c r="F42" s="84">
        <v>16313463</v>
      </c>
      <c r="G42" s="84">
        <v>33024111</v>
      </c>
      <c r="H42" s="84">
        <v>0</v>
      </c>
      <c r="I42" s="84">
        <v>12700000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5">
        <v>62037574</v>
      </c>
      <c r="Z42" s="86">
        <v>62037574</v>
      </c>
      <c r="AA42" s="84">
        <v>0</v>
      </c>
      <c r="AB42" s="84">
        <v>0</v>
      </c>
      <c r="AC42" s="87">
        <v>62037574</v>
      </c>
    </row>
    <row r="43" spans="1:29" ht="13.5">
      <c r="A43" s="46" t="s">
        <v>576</v>
      </c>
      <c r="B43" s="82" t="s">
        <v>570</v>
      </c>
      <c r="C43" s="83" t="s">
        <v>571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5150</v>
      </c>
      <c r="U43" s="84">
        <v>0</v>
      </c>
      <c r="V43" s="84">
        <v>0</v>
      </c>
      <c r="W43" s="84">
        <v>0</v>
      </c>
      <c r="X43" s="84">
        <v>0</v>
      </c>
      <c r="Y43" s="85">
        <v>5150</v>
      </c>
      <c r="Z43" s="86">
        <v>0</v>
      </c>
      <c r="AA43" s="84">
        <v>0</v>
      </c>
      <c r="AB43" s="84">
        <v>5150</v>
      </c>
      <c r="AC43" s="87">
        <v>5150</v>
      </c>
    </row>
    <row r="44" spans="1:29" ht="12.75">
      <c r="A44" s="47" t="s">
        <v>0</v>
      </c>
      <c r="B44" s="88" t="s">
        <v>623</v>
      </c>
      <c r="C44" s="89" t="s">
        <v>0</v>
      </c>
      <c r="D44" s="89">
        <f aca="true" t="shared" si="4" ref="D44:AC44">SUM(D39:D43)</f>
        <v>33018000</v>
      </c>
      <c r="E44" s="89">
        <f t="shared" si="4"/>
        <v>0</v>
      </c>
      <c r="F44" s="89">
        <f t="shared" si="4"/>
        <v>39401311</v>
      </c>
      <c r="G44" s="89">
        <f t="shared" si="4"/>
        <v>59915301</v>
      </c>
      <c r="H44" s="89">
        <f t="shared" si="4"/>
        <v>79500278</v>
      </c>
      <c r="I44" s="89">
        <f t="shared" si="4"/>
        <v>12700000</v>
      </c>
      <c r="J44" s="89">
        <f t="shared" si="4"/>
        <v>0</v>
      </c>
      <c r="K44" s="89">
        <f t="shared" si="4"/>
        <v>0</v>
      </c>
      <c r="L44" s="89">
        <f t="shared" si="4"/>
        <v>0</v>
      </c>
      <c r="M44" s="89">
        <f t="shared" si="4"/>
        <v>0</v>
      </c>
      <c r="N44" s="89">
        <f t="shared" si="4"/>
        <v>0</v>
      </c>
      <c r="O44" s="89">
        <f t="shared" si="4"/>
        <v>5000000</v>
      </c>
      <c r="P44" s="89">
        <f t="shared" si="4"/>
        <v>0</v>
      </c>
      <c r="Q44" s="89">
        <f t="shared" si="4"/>
        <v>0</v>
      </c>
      <c r="R44" s="89">
        <f t="shared" si="4"/>
        <v>0</v>
      </c>
      <c r="S44" s="89">
        <f t="shared" si="4"/>
        <v>4000000</v>
      </c>
      <c r="T44" s="89">
        <f t="shared" si="4"/>
        <v>8804650</v>
      </c>
      <c r="U44" s="89">
        <f t="shared" si="4"/>
        <v>0</v>
      </c>
      <c r="V44" s="89">
        <f t="shared" si="4"/>
        <v>11849340</v>
      </c>
      <c r="W44" s="89">
        <f t="shared" si="4"/>
        <v>0</v>
      </c>
      <c r="X44" s="89">
        <f t="shared" si="4"/>
        <v>0</v>
      </c>
      <c r="Y44" s="90">
        <f t="shared" si="4"/>
        <v>254188880</v>
      </c>
      <c r="Z44" s="91">
        <f t="shared" si="4"/>
        <v>226447042</v>
      </c>
      <c r="AA44" s="89">
        <f t="shared" si="4"/>
        <v>0</v>
      </c>
      <c r="AB44" s="89">
        <f t="shared" si="4"/>
        <v>27741838</v>
      </c>
      <c r="AC44" s="92">
        <f t="shared" si="4"/>
        <v>254188880</v>
      </c>
    </row>
    <row r="45" spans="1:29" ht="12.75">
      <c r="A45" s="47" t="s">
        <v>0</v>
      </c>
      <c r="B45" s="88" t="s">
        <v>624</v>
      </c>
      <c r="C45" s="89" t="s">
        <v>0</v>
      </c>
      <c r="D45" s="89">
        <f aca="true" t="shared" si="5" ref="D45:AC45">SUM(D9:D12,D14:D20,D22:D30,D32:D37,D39:D43)</f>
        <v>175070747</v>
      </c>
      <c r="E45" s="89">
        <f t="shared" si="5"/>
        <v>0</v>
      </c>
      <c r="F45" s="89">
        <f t="shared" si="5"/>
        <v>177329772</v>
      </c>
      <c r="G45" s="89">
        <f t="shared" si="5"/>
        <v>574499604</v>
      </c>
      <c r="H45" s="89">
        <f t="shared" si="5"/>
        <v>246751634</v>
      </c>
      <c r="I45" s="89">
        <f t="shared" si="5"/>
        <v>24878003</v>
      </c>
      <c r="J45" s="89">
        <f t="shared" si="5"/>
        <v>0</v>
      </c>
      <c r="K45" s="89">
        <f t="shared" si="5"/>
        <v>0</v>
      </c>
      <c r="L45" s="89">
        <f t="shared" si="5"/>
        <v>1</v>
      </c>
      <c r="M45" s="89">
        <f t="shared" si="5"/>
        <v>39621797</v>
      </c>
      <c r="N45" s="89">
        <f t="shared" si="5"/>
        <v>0</v>
      </c>
      <c r="O45" s="89">
        <f t="shared" si="5"/>
        <v>5000000</v>
      </c>
      <c r="P45" s="89">
        <f t="shared" si="5"/>
        <v>1488441</v>
      </c>
      <c r="Q45" s="89">
        <f t="shared" si="5"/>
        <v>0</v>
      </c>
      <c r="R45" s="89">
        <f t="shared" si="5"/>
        <v>393261</v>
      </c>
      <c r="S45" s="89">
        <f t="shared" si="5"/>
        <v>6779416</v>
      </c>
      <c r="T45" s="89">
        <f t="shared" si="5"/>
        <v>9110773</v>
      </c>
      <c r="U45" s="89">
        <f t="shared" si="5"/>
        <v>2261217</v>
      </c>
      <c r="V45" s="89">
        <f t="shared" si="5"/>
        <v>26431936</v>
      </c>
      <c r="W45" s="89">
        <f t="shared" si="5"/>
        <v>0</v>
      </c>
      <c r="X45" s="89">
        <f t="shared" si="5"/>
        <v>0</v>
      </c>
      <c r="Y45" s="90">
        <f t="shared" si="5"/>
        <v>1289616602</v>
      </c>
      <c r="Z45" s="91">
        <f t="shared" si="5"/>
        <v>1200066788</v>
      </c>
      <c r="AA45" s="89">
        <f t="shared" si="5"/>
        <v>5965869</v>
      </c>
      <c r="AB45" s="89">
        <f t="shared" si="5"/>
        <v>83583941</v>
      </c>
      <c r="AC45" s="92">
        <f t="shared" si="5"/>
        <v>1289616598</v>
      </c>
    </row>
    <row r="46" spans="1:29" ht="13.5">
      <c r="A46" s="37"/>
      <c r="B46" s="103" t="s">
        <v>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5"/>
      <c r="Z46" s="96"/>
      <c r="AA46" s="94"/>
      <c r="AB46" s="94"/>
      <c r="AC46" s="97"/>
    </row>
    <row r="47" spans="1:29" ht="13.5">
      <c r="A47" s="54" t="s">
        <v>0</v>
      </c>
      <c r="B47" s="149" t="s">
        <v>52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98"/>
      <c r="V47" s="98"/>
      <c r="W47" s="98"/>
      <c r="X47" s="98"/>
      <c r="Y47" s="99"/>
      <c r="Z47" s="100"/>
      <c r="AA47" s="98"/>
      <c r="AB47" s="98"/>
      <c r="AC47" s="101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47:T47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625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575</v>
      </c>
      <c r="B9" s="82" t="s">
        <v>413</v>
      </c>
      <c r="C9" s="83" t="s">
        <v>414</v>
      </c>
      <c r="D9" s="84">
        <v>30000000</v>
      </c>
      <c r="E9" s="84">
        <v>0</v>
      </c>
      <c r="F9" s="84">
        <v>12858700</v>
      </c>
      <c r="G9" s="84">
        <v>84000000</v>
      </c>
      <c r="H9" s="84">
        <v>71515000</v>
      </c>
      <c r="I9" s="84">
        <v>7000000</v>
      </c>
      <c r="J9" s="84">
        <v>0</v>
      </c>
      <c r="K9" s="84">
        <v>0</v>
      </c>
      <c r="L9" s="84">
        <v>0</v>
      </c>
      <c r="M9" s="84">
        <v>8000000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5">
        <v>213373700</v>
      </c>
      <c r="Z9" s="86">
        <v>213373700</v>
      </c>
      <c r="AA9" s="84">
        <v>0</v>
      </c>
      <c r="AB9" s="84">
        <v>0</v>
      </c>
      <c r="AC9" s="87">
        <v>213373700</v>
      </c>
    </row>
    <row r="10" spans="1:29" ht="13.5">
      <c r="A10" s="46" t="s">
        <v>575</v>
      </c>
      <c r="B10" s="82" t="s">
        <v>95</v>
      </c>
      <c r="C10" s="83" t="s">
        <v>96</v>
      </c>
      <c r="D10" s="84">
        <v>96000000</v>
      </c>
      <c r="E10" s="84">
        <v>0</v>
      </c>
      <c r="F10" s="84">
        <v>75000000</v>
      </c>
      <c r="G10" s="84">
        <v>70000000</v>
      </c>
      <c r="H10" s="84">
        <v>107300000</v>
      </c>
      <c r="I10" s="84">
        <v>0</v>
      </c>
      <c r="J10" s="84">
        <v>0</v>
      </c>
      <c r="K10" s="84">
        <v>0</v>
      </c>
      <c r="L10" s="84">
        <v>0</v>
      </c>
      <c r="M10" s="84">
        <v>994000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5">
        <v>349294000</v>
      </c>
      <c r="Z10" s="86">
        <v>349294000</v>
      </c>
      <c r="AA10" s="84">
        <v>0</v>
      </c>
      <c r="AB10" s="84">
        <v>0</v>
      </c>
      <c r="AC10" s="87">
        <v>349294000</v>
      </c>
    </row>
    <row r="11" spans="1:29" ht="13.5">
      <c r="A11" s="46" t="s">
        <v>575</v>
      </c>
      <c r="B11" s="82" t="s">
        <v>97</v>
      </c>
      <c r="C11" s="83" t="s">
        <v>98</v>
      </c>
      <c r="D11" s="84">
        <v>240528021</v>
      </c>
      <c r="E11" s="84">
        <v>64082750</v>
      </c>
      <c r="F11" s="84">
        <v>107204706</v>
      </c>
      <c r="G11" s="84">
        <v>86882944</v>
      </c>
      <c r="H11" s="84">
        <v>60410997</v>
      </c>
      <c r="I11" s="84">
        <v>0</v>
      </c>
      <c r="J11" s="84">
        <v>0</v>
      </c>
      <c r="K11" s="84">
        <v>0</v>
      </c>
      <c r="L11" s="84">
        <v>0</v>
      </c>
      <c r="M11" s="84">
        <v>12788891</v>
      </c>
      <c r="N11" s="84">
        <v>0</v>
      </c>
      <c r="O11" s="84">
        <v>9540582</v>
      </c>
      <c r="P11" s="84">
        <v>24598605</v>
      </c>
      <c r="Q11" s="84">
        <v>0</v>
      </c>
      <c r="R11" s="84">
        <v>10366529</v>
      </c>
      <c r="S11" s="84">
        <v>5163202</v>
      </c>
      <c r="T11" s="84">
        <v>7092445</v>
      </c>
      <c r="U11" s="84">
        <v>22132940</v>
      </c>
      <c r="V11" s="84">
        <v>1940000</v>
      </c>
      <c r="W11" s="84">
        <v>6564696</v>
      </c>
      <c r="X11" s="84">
        <v>0</v>
      </c>
      <c r="Y11" s="85">
        <v>659297308</v>
      </c>
      <c r="Z11" s="86">
        <v>528572462</v>
      </c>
      <c r="AA11" s="84">
        <v>0</v>
      </c>
      <c r="AB11" s="84">
        <v>130724846</v>
      </c>
      <c r="AC11" s="87">
        <v>659297308</v>
      </c>
    </row>
    <row r="12" spans="1:29" ht="13.5">
      <c r="A12" s="46" t="s">
        <v>575</v>
      </c>
      <c r="B12" s="82" t="s">
        <v>415</v>
      </c>
      <c r="C12" s="83" t="s">
        <v>416</v>
      </c>
      <c r="D12" s="84">
        <v>0</v>
      </c>
      <c r="E12" s="84">
        <v>0</v>
      </c>
      <c r="F12" s="84">
        <v>20000000</v>
      </c>
      <c r="G12" s="84">
        <v>13625823</v>
      </c>
      <c r="H12" s="84">
        <v>15072727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5">
        <v>48698550</v>
      </c>
      <c r="Z12" s="86">
        <v>48698550</v>
      </c>
      <c r="AA12" s="84">
        <v>0</v>
      </c>
      <c r="AB12" s="84">
        <v>0</v>
      </c>
      <c r="AC12" s="87">
        <v>48698550</v>
      </c>
    </row>
    <row r="13" spans="1:29" ht="13.5">
      <c r="A13" s="46" t="s">
        <v>575</v>
      </c>
      <c r="B13" s="82" t="s">
        <v>417</v>
      </c>
      <c r="C13" s="83" t="s">
        <v>418</v>
      </c>
      <c r="D13" s="84">
        <v>66450000</v>
      </c>
      <c r="E13" s="84">
        <v>0</v>
      </c>
      <c r="F13" s="84">
        <v>0</v>
      </c>
      <c r="G13" s="84">
        <v>120490000</v>
      </c>
      <c r="H13" s="84">
        <v>11857842</v>
      </c>
      <c r="I13" s="84">
        <v>15000000</v>
      </c>
      <c r="J13" s="84">
        <v>0</v>
      </c>
      <c r="K13" s="84">
        <v>0</v>
      </c>
      <c r="L13" s="84">
        <v>0</v>
      </c>
      <c r="M13" s="84">
        <v>27913115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326354</v>
      </c>
      <c r="U13" s="84">
        <v>1087848</v>
      </c>
      <c r="V13" s="84">
        <v>0</v>
      </c>
      <c r="W13" s="84">
        <v>0</v>
      </c>
      <c r="X13" s="84">
        <v>0</v>
      </c>
      <c r="Y13" s="85">
        <v>243125159</v>
      </c>
      <c r="Z13" s="86">
        <v>241602172</v>
      </c>
      <c r="AA13" s="84">
        <v>0</v>
      </c>
      <c r="AB13" s="84">
        <v>1522987</v>
      </c>
      <c r="AC13" s="87">
        <v>243125159</v>
      </c>
    </row>
    <row r="14" spans="1:29" ht="13.5">
      <c r="A14" s="46" t="s">
        <v>576</v>
      </c>
      <c r="B14" s="82" t="s">
        <v>540</v>
      </c>
      <c r="C14" s="83" t="s">
        <v>541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261000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2687292</v>
      </c>
      <c r="T14" s="84">
        <v>743774</v>
      </c>
      <c r="U14" s="84">
        <v>5000760</v>
      </c>
      <c r="V14" s="84">
        <v>0</v>
      </c>
      <c r="W14" s="84">
        <v>0</v>
      </c>
      <c r="X14" s="84">
        <v>0</v>
      </c>
      <c r="Y14" s="85">
        <v>8692826</v>
      </c>
      <c r="Z14" s="86">
        <v>2538000</v>
      </c>
      <c r="AA14" s="84">
        <v>0</v>
      </c>
      <c r="AB14" s="84">
        <v>6154826</v>
      </c>
      <c r="AC14" s="87">
        <v>8692826</v>
      </c>
    </row>
    <row r="15" spans="1:29" ht="12.75">
      <c r="A15" s="47" t="s">
        <v>0</v>
      </c>
      <c r="B15" s="88" t="s">
        <v>626</v>
      </c>
      <c r="C15" s="89" t="s">
        <v>0</v>
      </c>
      <c r="D15" s="89">
        <f aca="true" t="shared" si="0" ref="D15:AC15">SUM(D9:D14)</f>
        <v>432978021</v>
      </c>
      <c r="E15" s="89">
        <f t="shared" si="0"/>
        <v>64082750</v>
      </c>
      <c r="F15" s="89">
        <f t="shared" si="0"/>
        <v>215063406</v>
      </c>
      <c r="G15" s="89">
        <f t="shared" si="0"/>
        <v>374998767</v>
      </c>
      <c r="H15" s="89">
        <f t="shared" si="0"/>
        <v>266156566</v>
      </c>
      <c r="I15" s="89">
        <f t="shared" si="0"/>
        <v>22000000</v>
      </c>
      <c r="J15" s="89">
        <f t="shared" si="0"/>
        <v>0</v>
      </c>
      <c r="K15" s="89">
        <f t="shared" si="0"/>
        <v>0</v>
      </c>
      <c r="L15" s="89">
        <f t="shared" si="0"/>
        <v>0</v>
      </c>
      <c r="M15" s="89">
        <f t="shared" si="0"/>
        <v>49957006</v>
      </c>
      <c r="N15" s="89">
        <f t="shared" si="0"/>
        <v>0</v>
      </c>
      <c r="O15" s="89">
        <f t="shared" si="0"/>
        <v>9540582</v>
      </c>
      <c r="P15" s="89">
        <f t="shared" si="0"/>
        <v>24598605</v>
      </c>
      <c r="Q15" s="89">
        <f t="shared" si="0"/>
        <v>0</v>
      </c>
      <c r="R15" s="89">
        <f t="shared" si="0"/>
        <v>10366529</v>
      </c>
      <c r="S15" s="89">
        <f t="shared" si="0"/>
        <v>7850494</v>
      </c>
      <c r="T15" s="89">
        <f t="shared" si="0"/>
        <v>8162573</v>
      </c>
      <c r="U15" s="89">
        <f t="shared" si="0"/>
        <v>28221548</v>
      </c>
      <c r="V15" s="89">
        <f t="shared" si="0"/>
        <v>1940000</v>
      </c>
      <c r="W15" s="89">
        <f t="shared" si="0"/>
        <v>6564696</v>
      </c>
      <c r="X15" s="89">
        <f t="shared" si="0"/>
        <v>0</v>
      </c>
      <c r="Y15" s="90">
        <f t="shared" si="0"/>
        <v>1522481543</v>
      </c>
      <c r="Z15" s="91">
        <f t="shared" si="0"/>
        <v>1384078884</v>
      </c>
      <c r="AA15" s="89">
        <f t="shared" si="0"/>
        <v>0</v>
      </c>
      <c r="AB15" s="89">
        <f t="shared" si="0"/>
        <v>138402659</v>
      </c>
      <c r="AC15" s="92">
        <f t="shared" si="0"/>
        <v>1522481543</v>
      </c>
    </row>
    <row r="16" spans="1:29" ht="13.5">
      <c r="A16" s="46" t="s">
        <v>575</v>
      </c>
      <c r="B16" s="82" t="s">
        <v>419</v>
      </c>
      <c r="C16" s="83" t="s">
        <v>420</v>
      </c>
      <c r="D16" s="84">
        <v>0</v>
      </c>
      <c r="E16" s="84">
        <v>0</v>
      </c>
      <c r="F16" s="84">
        <v>0</v>
      </c>
      <c r="G16" s="84">
        <v>0</v>
      </c>
      <c r="H16" s="84">
        <v>500000</v>
      </c>
      <c r="I16" s="84">
        <v>11025</v>
      </c>
      <c r="J16" s="84">
        <v>0</v>
      </c>
      <c r="K16" s="84">
        <v>0</v>
      </c>
      <c r="L16" s="84">
        <v>0</v>
      </c>
      <c r="M16" s="84">
        <v>1036520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603571</v>
      </c>
      <c r="T16" s="84">
        <v>570345</v>
      </c>
      <c r="U16" s="84">
        <v>0</v>
      </c>
      <c r="V16" s="84">
        <v>441000</v>
      </c>
      <c r="W16" s="84">
        <v>0</v>
      </c>
      <c r="X16" s="84">
        <v>0</v>
      </c>
      <c r="Y16" s="85">
        <v>3162461</v>
      </c>
      <c r="Z16" s="86">
        <v>0</v>
      </c>
      <c r="AA16" s="84">
        <v>0</v>
      </c>
      <c r="AB16" s="84">
        <v>3162461</v>
      </c>
      <c r="AC16" s="87">
        <v>3162461</v>
      </c>
    </row>
    <row r="17" spans="1:29" ht="13.5">
      <c r="A17" s="46" t="s">
        <v>575</v>
      </c>
      <c r="B17" s="82" t="s">
        <v>421</v>
      </c>
      <c r="C17" s="83" t="s">
        <v>422</v>
      </c>
      <c r="D17" s="84">
        <v>5725334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28626670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5">
        <v>34352004</v>
      </c>
      <c r="Z17" s="86">
        <v>34352004</v>
      </c>
      <c r="AA17" s="84">
        <v>0</v>
      </c>
      <c r="AB17" s="84">
        <v>0</v>
      </c>
      <c r="AC17" s="87">
        <v>34352004</v>
      </c>
    </row>
    <row r="18" spans="1:29" ht="13.5">
      <c r="A18" s="46" t="s">
        <v>575</v>
      </c>
      <c r="B18" s="82" t="s">
        <v>423</v>
      </c>
      <c r="C18" s="83" t="s">
        <v>424</v>
      </c>
      <c r="D18" s="84">
        <v>48336768</v>
      </c>
      <c r="E18" s="84">
        <v>0</v>
      </c>
      <c r="F18" s="84">
        <v>3858756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28617276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993528</v>
      </c>
      <c r="T18" s="84">
        <v>7281744</v>
      </c>
      <c r="U18" s="84">
        <v>18294696</v>
      </c>
      <c r="V18" s="84">
        <v>4664100</v>
      </c>
      <c r="W18" s="84">
        <v>0</v>
      </c>
      <c r="X18" s="84">
        <v>0</v>
      </c>
      <c r="Y18" s="85">
        <v>112046868</v>
      </c>
      <c r="Z18" s="86">
        <v>79855608</v>
      </c>
      <c r="AA18" s="84">
        <v>0</v>
      </c>
      <c r="AB18" s="84">
        <v>32191260</v>
      </c>
      <c r="AC18" s="87">
        <v>112046868</v>
      </c>
    </row>
    <row r="19" spans="1:29" ht="13.5">
      <c r="A19" s="46" t="s">
        <v>575</v>
      </c>
      <c r="B19" s="82" t="s">
        <v>425</v>
      </c>
      <c r="C19" s="83" t="s">
        <v>426</v>
      </c>
      <c r="D19" s="84">
        <v>17000000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5">
        <v>17000000</v>
      </c>
      <c r="Z19" s="86">
        <v>17000000</v>
      </c>
      <c r="AA19" s="84">
        <v>0</v>
      </c>
      <c r="AB19" s="84">
        <v>0</v>
      </c>
      <c r="AC19" s="87">
        <v>17000000</v>
      </c>
    </row>
    <row r="20" spans="1:29" ht="13.5">
      <c r="A20" s="46" t="s">
        <v>575</v>
      </c>
      <c r="B20" s="82" t="s">
        <v>427</v>
      </c>
      <c r="C20" s="83" t="s">
        <v>428</v>
      </c>
      <c r="D20" s="84">
        <v>43882000</v>
      </c>
      <c r="E20" s="84">
        <v>0</v>
      </c>
      <c r="F20" s="84">
        <v>10000000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217570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5">
        <v>54099570</v>
      </c>
      <c r="Z20" s="86">
        <v>53882000</v>
      </c>
      <c r="AA20" s="84">
        <v>0</v>
      </c>
      <c r="AB20" s="84">
        <v>217570</v>
      </c>
      <c r="AC20" s="87">
        <v>54099570</v>
      </c>
    </row>
    <row r="21" spans="1:29" ht="13.5">
      <c r="A21" s="46" t="s">
        <v>576</v>
      </c>
      <c r="B21" s="82" t="s">
        <v>542</v>
      </c>
      <c r="C21" s="83" t="s">
        <v>543</v>
      </c>
      <c r="D21" s="84">
        <v>0</v>
      </c>
      <c r="E21" s="84">
        <v>0</v>
      </c>
      <c r="F21" s="84">
        <v>0</v>
      </c>
      <c r="G21" s="84">
        <v>159816263</v>
      </c>
      <c r="H21" s="84">
        <v>195242107</v>
      </c>
      <c r="I21" s="84">
        <v>0</v>
      </c>
      <c r="J21" s="84">
        <v>0</v>
      </c>
      <c r="K21" s="84">
        <v>0</v>
      </c>
      <c r="L21" s="84">
        <v>0</v>
      </c>
      <c r="M21" s="84">
        <v>1414202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3565571</v>
      </c>
      <c r="T21" s="84">
        <v>2413135</v>
      </c>
      <c r="U21" s="84">
        <v>380747</v>
      </c>
      <c r="V21" s="84">
        <v>26674204</v>
      </c>
      <c r="W21" s="84">
        <v>9042192</v>
      </c>
      <c r="X21" s="84">
        <v>0</v>
      </c>
      <c r="Y21" s="85">
        <v>398548421</v>
      </c>
      <c r="Z21" s="86">
        <v>349542633</v>
      </c>
      <c r="AA21" s="84">
        <v>0</v>
      </c>
      <c r="AB21" s="84">
        <v>49005788</v>
      </c>
      <c r="AC21" s="87">
        <v>398548421</v>
      </c>
    </row>
    <row r="22" spans="1:29" ht="12.75">
      <c r="A22" s="47" t="s">
        <v>0</v>
      </c>
      <c r="B22" s="88" t="s">
        <v>627</v>
      </c>
      <c r="C22" s="89" t="s">
        <v>0</v>
      </c>
      <c r="D22" s="89">
        <f aca="true" t="shared" si="1" ref="D22:AC22">SUM(D16:D21)</f>
        <v>114944102</v>
      </c>
      <c r="E22" s="89">
        <f t="shared" si="1"/>
        <v>0</v>
      </c>
      <c r="F22" s="89">
        <f t="shared" si="1"/>
        <v>13858756</v>
      </c>
      <c r="G22" s="89">
        <f t="shared" si="1"/>
        <v>159816263</v>
      </c>
      <c r="H22" s="89">
        <f t="shared" si="1"/>
        <v>195742107</v>
      </c>
      <c r="I22" s="89">
        <f t="shared" si="1"/>
        <v>11025</v>
      </c>
      <c r="J22" s="89">
        <f t="shared" si="1"/>
        <v>0</v>
      </c>
      <c r="K22" s="89">
        <f t="shared" si="1"/>
        <v>0</v>
      </c>
      <c r="L22" s="89">
        <f t="shared" si="1"/>
        <v>0</v>
      </c>
      <c r="M22" s="89">
        <f t="shared" si="1"/>
        <v>59694668</v>
      </c>
      <c r="N22" s="89">
        <f t="shared" si="1"/>
        <v>0</v>
      </c>
      <c r="O22" s="89">
        <f t="shared" si="1"/>
        <v>0</v>
      </c>
      <c r="P22" s="89">
        <f t="shared" si="1"/>
        <v>0</v>
      </c>
      <c r="Q22" s="89">
        <f t="shared" si="1"/>
        <v>0</v>
      </c>
      <c r="R22" s="89">
        <f t="shared" si="1"/>
        <v>0</v>
      </c>
      <c r="S22" s="89">
        <f t="shared" si="1"/>
        <v>5380240</v>
      </c>
      <c r="T22" s="89">
        <f t="shared" si="1"/>
        <v>10265224</v>
      </c>
      <c r="U22" s="89">
        <f t="shared" si="1"/>
        <v>18675443</v>
      </c>
      <c r="V22" s="89">
        <f t="shared" si="1"/>
        <v>31779304</v>
      </c>
      <c r="W22" s="89">
        <f t="shared" si="1"/>
        <v>9042192</v>
      </c>
      <c r="X22" s="89">
        <f t="shared" si="1"/>
        <v>0</v>
      </c>
      <c r="Y22" s="90">
        <f t="shared" si="1"/>
        <v>619209324</v>
      </c>
      <c r="Z22" s="91">
        <f t="shared" si="1"/>
        <v>534632245</v>
      </c>
      <c r="AA22" s="89">
        <f t="shared" si="1"/>
        <v>0</v>
      </c>
      <c r="AB22" s="89">
        <f t="shared" si="1"/>
        <v>84577079</v>
      </c>
      <c r="AC22" s="92">
        <f t="shared" si="1"/>
        <v>619209324</v>
      </c>
    </row>
    <row r="23" spans="1:29" ht="13.5">
      <c r="A23" s="46" t="s">
        <v>575</v>
      </c>
      <c r="B23" s="82" t="s">
        <v>429</v>
      </c>
      <c r="C23" s="83" t="s">
        <v>430</v>
      </c>
      <c r="D23" s="84">
        <v>7011700</v>
      </c>
      <c r="E23" s="84">
        <v>0</v>
      </c>
      <c r="F23" s="84">
        <v>16500000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11500000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5">
        <v>35011700</v>
      </c>
      <c r="Z23" s="86">
        <v>35011700</v>
      </c>
      <c r="AA23" s="84">
        <v>0</v>
      </c>
      <c r="AB23" s="84">
        <v>0</v>
      </c>
      <c r="AC23" s="87">
        <v>35011700</v>
      </c>
    </row>
    <row r="24" spans="1:29" ht="13.5">
      <c r="A24" s="46" t="s">
        <v>575</v>
      </c>
      <c r="B24" s="82" t="s">
        <v>431</v>
      </c>
      <c r="C24" s="83" t="s">
        <v>432</v>
      </c>
      <c r="D24" s="84">
        <v>17933000</v>
      </c>
      <c r="E24" s="84">
        <v>0</v>
      </c>
      <c r="F24" s="84">
        <v>10000000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622249</v>
      </c>
      <c r="T24" s="84">
        <v>0</v>
      </c>
      <c r="U24" s="84">
        <v>0</v>
      </c>
      <c r="V24" s="84">
        <v>936484</v>
      </c>
      <c r="W24" s="84">
        <v>0</v>
      </c>
      <c r="X24" s="84">
        <v>0</v>
      </c>
      <c r="Y24" s="85">
        <v>29491733</v>
      </c>
      <c r="Z24" s="86">
        <v>27933000</v>
      </c>
      <c r="AA24" s="84">
        <v>0</v>
      </c>
      <c r="AB24" s="84">
        <v>1558733</v>
      </c>
      <c r="AC24" s="87">
        <v>29491733</v>
      </c>
    </row>
    <row r="25" spans="1:29" ht="13.5">
      <c r="A25" s="46" t="s">
        <v>575</v>
      </c>
      <c r="B25" s="82" t="s">
        <v>433</v>
      </c>
      <c r="C25" s="83" t="s">
        <v>434</v>
      </c>
      <c r="D25" s="84">
        <v>34908511</v>
      </c>
      <c r="E25" s="84">
        <v>7712913</v>
      </c>
      <c r="F25" s="84">
        <v>10633811</v>
      </c>
      <c r="G25" s="84">
        <v>12479014</v>
      </c>
      <c r="H25" s="84">
        <v>0</v>
      </c>
      <c r="I25" s="84">
        <v>2782562</v>
      </c>
      <c r="J25" s="84">
        <v>0</v>
      </c>
      <c r="K25" s="84">
        <v>0</v>
      </c>
      <c r="L25" s="84">
        <v>5008613</v>
      </c>
      <c r="M25" s="84">
        <v>28924107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1469192</v>
      </c>
      <c r="U25" s="84">
        <v>1780840</v>
      </c>
      <c r="V25" s="84">
        <v>5231216</v>
      </c>
      <c r="W25" s="84">
        <v>0</v>
      </c>
      <c r="X25" s="84">
        <v>0</v>
      </c>
      <c r="Y25" s="85">
        <v>110930779</v>
      </c>
      <c r="Z25" s="86">
        <v>53025503</v>
      </c>
      <c r="AA25" s="84">
        <v>0</v>
      </c>
      <c r="AB25" s="84">
        <v>57905276</v>
      </c>
      <c r="AC25" s="87">
        <v>110930779</v>
      </c>
    </row>
    <row r="26" spans="1:29" ht="13.5">
      <c r="A26" s="46" t="s">
        <v>575</v>
      </c>
      <c r="B26" s="82" t="s">
        <v>435</v>
      </c>
      <c r="C26" s="83" t="s">
        <v>436</v>
      </c>
      <c r="D26" s="84">
        <v>25999900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5">
        <v>25999900</v>
      </c>
      <c r="Z26" s="86">
        <v>25999900</v>
      </c>
      <c r="AA26" s="84">
        <v>0</v>
      </c>
      <c r="AB26" s="84">
        <v>0</v>
      </c>
      <c r="AC26" s="87">
        <v>25999900</v>
      </c>
    </row>
    <row r="27" spans="1:29" ht="13.5">
      <c r="A27" s="46" t="s">
        <v>575</v>
      </c>
      <c r="B27" s="82" t="s">
        <v>437</v>
      </c>
      <c r="C27" s="83" t="s">
        <v>438</v>
      </c>
      <c r="D27" s="84">
        <v>4823980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2500000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1194960</v>
      </c>
      <c r="T27" s="84">
        <v>260000</v>
      </c>
      <c r="U27" s="84">
        <v>0</v>
      </c>
      <c r="V27" s="84">
        <v>2704000</v>
      </c>
      <c r="W27" s="84">
        <v>0</v>
      </c>
      <c r="X27" s="84">
        <v>0</v>
      </c>
      <c r="Y27" s="85">
        <v>11482940</v>
      </c>
      <c r="Z27" s="86">
        <v>11676606</v>
      </c>
      <c r="AA27" s="84">
        <v>0</v>
      </c>
      <c r="AB27" s="84">
        <v>6658960</v>
      </c>
      <c r="AC27" s="87">
        <v>18335566</v>
      </c>
    </row>
    <row r="28" spans="1:29" ht="13.5">
      <c r="A28" s="46" t="s">
        <v>576</v>
      </c>
      <c r="B28" s="82" t="s">
        <v>544</v>
      </c>
      <c r="C28" s="83" t="s">
        <v>545</v>
      </c>
      <c r="D28" s="84">
        <v>0</v>
      </c>
      <c r="E28" s="84">
        <v>0</v>
      </c>
      <c r="F28" s="84">
        <v>0</v>
      </c>
      <c r="G28" s="84">
        <v>635469049</v>
      </c>
      <c r="H28" s="84">
        <v>102752000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695038</v>
      </c>
      <c r="T28" s="84">
        <v>518522</v>
      </c>
      <c r="U28" s="84">
        <v>0</v>
      </c>
      <c r="V28" s="84">
        <v>0</v>
      </c>
      <c r="W28" s="84">
        <v>0</v>
      </c>
      <c r="X28" s="84">
        <v>0</v>
      </c>
      <c r="Y28" s="85">
        <v>739434609</v>
      </c>
      <c r="Z28" s="86">
        <v>738221049</v>
      </c>
      <c r="AA28" s="84">
        <v>0</v>
      </c>
      <c r="AB28" s="84">
        <v>1213560</v>
      </c>
      <c r="AC28" s="87">
        <v>739434609</v>
      </c>
    </row>
    <row r="29" spans="1:29" ht="12.75">
      <c r="A29" s="47" t="s">
        <v>0</v>
      </c>
      <c r="B29" s="88" t="s">
        <v>628</v>
      </c>
      <c r="C29" s="89" t="s">
        <v>0</v>
      </c>
      <c r="D29" s="89">
        <f aca="true" t="shared" si="2" ref="D29:AC29">SUM(D23:D28)</f>
        <v>90677091</v>
      </c>
      <c r="E29" s="89">
        <f t="shared" si="2"/>
        <v>7712913</v>
      </c>
      <c r="F29" s="89">
        <f t="shared" si="2"/>
        <v>37133811</v>
      </c>
      <c r="G29" s="89">
        <f t="shared" si="2"/>
        <v>647948063</v>
      </c>
      <c r="H29" s="89">
        <f t="shared" si="2"/>
        <v>102752000</v>
      </c>
      <c r="I29" s="89">
        <f t="shared" si="2"/>
        <v>2782562</v>
      </c>
      <c r="J29" s="89">
        <f t="shared" si="2"/>
        <v>0</v>
      </c>
      <c r="K29" s="89">
        <f t="shared" si="2"/>
        <v>0</v>
      </c>
      <c r="L29" s="89">
        <f t="shared" si="2"/>
        <v>5008613</v>
      </c>
      <c r="M29" s="89">
        <f t="shared" si="2"/>
        <v>42924107</v>
      </c>
      <c r="N29" s="89">
        <f t="shared" si="2"/>
        <v>0</v>
      </c>
      <c r="O29" s="89">
        <f t="shared" si="2"/>
        <v>0</v>
      </c>
      <c r="P29" s="89">
        <f t="shared" si="2"/>
        <v>0</v>
      </c>
      <c r="Q29" s="89">
        <f t="shared" si="2"/>
        <v>0</v>
      </c>
      <c r="R29" s="89">
        <f t="shared" si="2"/>
        <v>0</v>
      </c>
      <c r="S29" s="89">
        <f t="shared" si="2"/>
        <v>2512247</v>
      </c>
      <c r="T29" s="89">
        <f t="shared" si="2"/>
        <v>2247714</v>
      </c>
      <c r="U29" s="89">
        <f t="shared" si="2"/>
        <v>1780840</v>
      </c>
      <c r="V29" s="89">
        <f t="shared" si="2"/>
        <v>8871700</v>
      </c>
      <c r="W29" s="89">
        <f t="shared" si="2"/>
        <v>0</v>
      </c>
      <c r="X29" s="89">
        <f t="shared" si="2"/>
        <v>0</v>
      </c>
      <c r="Y29" s="90">
        <f t="shared" si="2"/>
        <v>952351661</v>
      </c>
      <c r="Z29" s="91">
        <f t="shared" si="2"/>
        <v>891867758</v>
      </c>
      <c r="AA29" s="89">
        <f t="shared" si="2"/>
        <v>0</v>
      </c>
      <c r="AB29" s="89">
        <f t="shared" si="2"/>
        <v>67336529</v>
      </c>
      <c r="AC29" s="92">
        <f t="shared" si="2"/>
        <v>959204287</v>
      </c>
    </row>
    <row r="30" spans="1:29" ht="13.5">
      <c r="A30" s="46" t="s">
        <v>575</v>
      </c>
      <c r="B30" s="82" t="s">
        <v>99</v>
      </c>
      <c r="C30" s="83" t="s">
        <v>100</v>
      </c>
      <c r="D30" s="84">
        <v>83219000</v>
      </c>
      <c r="E30" s="84">
        <v>0</v>
      </c>
      <c r="F30" s="84">
        <v>25000000</v>
      </c>
      <c r="G30" s="84">
        <v>25860754</v>
      </c>
      <c r="H30" s="84">
        <v>34091167</v>
      </c>
      <c r="I30" s="84">
        <v>0</v>
      </c>
      <c r="J30" s="84">
        <v>0</v>
      </c>
      <c r="K30" s="84">
        <v>0</v>
      </c>
      <c r="L30" s="84">
        <v>0</v>
      </c>
      <c r="M30" s="84">
        <v>26231779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5">
        <v>194402700</v>
      </c>
      <c r="Z30" s="86">
        <v>194402700</v>
      </c>
      <c r="AA30" s="84">
        <v>0</v>
      </c>
      <c r="AB30" s="84">
        <v>0</v>
      </c>
      <c r="AC30" s="87">
        <v>194402700</v>
      </c>
    </row>
    <row r="31" spans="1:29" ht="13.5">
      <c r="A31" s="46" t="s">
        <v>575</v>
      </c>
      <c r="B31" s="82" t="s">
        <v>439</v>
      </c>
      <c r="C31" s="83" t="s">
        <v>440</v>
      </c>
      <c r="D31" s="84">
        <v>0</v>
      </c>
      <c r="E31" s="84">
        <v>7640000</v>
      </c>
      <c r="F31" s="84">
        <v>0</v>
      </c>
      <c r="G31" s="84">
        <v>45953000</v>
      </c>
      <c r="H31" s="84">
        <v>5471000</v>
      </c>
      <c r="I31" s="84">
        <v>0</v>
      </c>
      <c r="J31" s="84">
        <v>0</v>
      </c>
      <c r="K31" s="84">
        <v>0</v>
      </c>
      <c r="L31" s="84">
        <v>0</v>
      </c>
      <c r="M31" s="84">
        <v>3736000</v>
      </c>
      <c r="N31" s="84">
        <v>0</v>
      </c>
      <c r="O31" s="84">
        <v>0</v>
      </c>
      <c r="P31" s="84">
        <v>10941000</v>
      </c>
      <c r="Q31" s="84">
        <v>0</v>
      </c>
      <c r="R31" s="84">
        <v>0</v>
      </c>
      <c r="S31" s="84">
        <v>0</v>
      </c>
      <c r="T31" s="84">
        <v>2626000</v>
      </c>
      <c r="U31" s="84">
        <v>2079000</v>
      </c>
      <c r="V31" s="84">
        <v>0</v>
      </c>
      <c r="W31" s="84">
        <v>0</v>
      </c>
      <c r="X31" s="84">
        <v>0</v>
      </c>
      <c r="Y31" s="85">
        <v>78446000</v>
      </c>
      <c r="Z31" s="86">
        <v>63949000</v>
      </c>
      <c r="AA31" s="84">
        <v>0</v>
      </c>
      <c r="AB31" s="84">
        <v>14497000</v>
      </c>
      <c r="AC31" s="87">
        <v>78446000</v>
      </c>
    </row>
    <row r="32" spans="1:29" ht="13.5">
      <c r="A32" s="46" t="s">
        <v>575</v>
      </c>
      <c r="B32" s="82" t="s">
        <v>101</v>
      </c>
      <c r="C32" s="83" t="s">
        <v>102</v>
      </c>
      <c r="D32" s="84">
        <v>10434783</v>
      </c>
      <c r="E32" s="84">
        <v>10434783</v>
      </c>
      <c r="F32" s="84">
        <v>14782609</v>
      </c>
      <c r="G32" s="84">
        <v>13630435</v>
      </c>
      <c r="H32" s="84">
        <v>114834999</v>
      </c>
      <c r="I32" s="84">
        <v>0</v>
      </c>
      <c r="J32" s="84">
        <v>0</v>
      </c>
      <c r="K32" s="84">
        <v>0</v>
      </c>
      <c r="L32" s="84">
        <v>0</v>
      </c>
      <c r="M32" s="84">
        <v>6086957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5">
        <v>170204566</v>
      </c>
      <c r="Z32" s="86">
        <v>142226305</v>
      </c>
      <c r="AA32" s="84">
        <v>0</v>
      </c>
      <c r="AB32" s="84">
        <v>27978261</v>
      </c>
      <c r="AC32" s="87">
        <v>170204566</v>
      </c>
    </row>
    <row r="33" spans="1:29" ht="13.5">
      <c r="A33" s="46" t="s">
        <v>576</v>
      </c>
      <c r="B33" s="82" t="s">
        <v>548</v>
      </c>
      <c r="C33" s="83" t="s">
        <v>549</v>
      </c>
      <c r="D33" s="84">
        <v>0</v>
      </c>
      <c r="E33" s="84">
        <v>0</v>
      </c>
      <c r="F33" s="84">
        <v>0</v>
      </c>
      <c r="G33" s="84">
        <v>7500000</v>
      </c>
      <c r="H33" s="84">
        <v>6500000</v>
      </c>
      <c r="I33" s="84">
        <v>0</v>
      </c>
      <c r="J33" s="84">
        <v>0</v>
      </c>
      <c r="K33" s="84">
        <v>0</v>
      </c>
      <c r="L33" s="84">
        <v>0</v>
      </c>
      <c r="M33" s="84">
        <v>230000</v>
      </c>
      <c r="N33" s="84">
        <v>0</v>
      </c>
      <c r="O33" s="84">
        <v>0</v>
      </c>
      <c r="P33" s="84">
        <v>200000</v>
      </c>
      <c r="Q33" s="84">
        <v>0</v>
      </c>
      <c r="R33" s="84">
        <v>2355000</v>
      </c>
      <c r="S33" s="84">
        <v>1010000</v>
      </c>
      <c r="T33" s="84">
        <v>237128</v>
      </c>
      <c r="U33" s="84">
        <v>1265909</v>
      </c>
      <c r="V33" s="84">
        <v>0</v>
      </c>
      <c r="W33" s="84">
        <v>0</v>
      </c>
      <c r="X33" s="84">
        <v>0</v>
      </c>
      <c r="Y33" s="85">
        <v>19298037</v>
      </c>
      <c r="Z33" s="86">
        <v>0</v>
      </c>
      <c r="AA33" s="84">
        <v>0</v>
      </c>
      <c r="AB33" s="84">
        <v>19298037</v>
      </c>
      <c r="AC33" s="87">
        <v>19298037</v>
      </c>
    </row>
    <row r="34" spans="1:29" ht="12.75">
      <c r="A34" s="47" t="s">
        <v>0</v>
      </c>
      <c r="B34" s="88" t="s">
        <v>629</v>
      </c>
      <c r="C34" s="89" t="s">
        <v>0</v>
      </c>
      <c r="D34" s="89">
        <f aca="true" t="shared" si="3" ref="D34:AC34">SUM(D30:D33)</f>
        <v>93653783</v>
      </c>
      <c r="E34" s="89">
        <f t="shared" si="3"/>
        <v>18074783</v>
      </c>
      <c r="F34" s="89">
        <f t="shared" si="3"/>
        <v>39782609</v>
      </c>
      <c r="G34" s="89">
        <f t="shared" si="3"/>
        <v>92944189</v>
      </c>
      <c r="H34" s="89">
        <f t="shared" si="3"/>
        <v>160897166</v>
      </c>
      <c r="I34" s="89">
        <f t="shared" si="3"/>
        <v>0</v>
      </c>
      <c r="J34" s="89">
        <f t="shared" si="3"/>
        <v>0</v>
      </c>
      <c r="K34" s="89">
        <f t="shared" si="3"/>
        <v>0</v>
      </c>
      <c r="L34" s="89">
        <f t="shared" si="3"/>
        <v>0</v>
      </c>
      <c r="M34" s="89">
        <f t="shared" si="3"/>
        <v>36284736</v>
      </c>
      <c r="N34" s="89">
        <f t="shared" si="3"/>
        <v>0</v>
      </c>
      <c r="O34" s="89">
        <f t="shared" si="3"/>
        <v>0</v>
      </c>
      <c r="P34" s="89">
        <f t="shared" si="3"/>
        <v>11141000</v>
      </c>
      <c r="Q34" s="89">
        <f t="shared" si="3"/>
        <v>0</v>
      </c>
      <c r="R34" s="89">
        <f t="shared" si="3"/>
        <v>2355000</v>
      </c>
      <c r="S34" s="89">
        <f t="shared" si="3"/>
        <v>1010000</v>
      </c>
      <c r="T34" s="89">
        <f t="shared" si="3"/>
        <v>2863128</v>
      </c>
      <c r="U34" s="89">
        <f t="shared" si="3"/>
        <v>3344909</v>
      </c>
      <c r="V34" s="89">
        <f t="shared" si="3"/>
        <v>0</v>
      </c>
      <c r="W34" s="89">
        <f t="shared" si="3"/>
        <v>0</v>
      </c>
      <c r="X34" s="89">
        <f t="shared" si="3"/>
        <v>0</v>
      </c>
      <c r="Y34" s="90">
        <f t="shared" si="3"/>
        <v>462351303</v>
      </c>
      <c r="Z34" s="91">
        <f t="shared" si="3"/>
        <v>400578005</v>
      </c>
      <c r="AA34" s="89">
        <f t="shared" si="3"/>
        <v>0</v>
      </c>
      <c r="AB34" s="89">
        <f t="shared" si="3"/>
        <v>61773298</v>
      </c>
      <c r="AC34" s="92">
        <f t="shared" si="3"/>
        <v>462351303</v>
      </c>
    </row>
    <row r="35" spans="1:29" ht="12.75">
      <c r="A35" s="47" t="s">
        <v>0</v>
      </c>
      <c r="B35" s="88" t="s">
        <v>630</v>
      </c>
      <c r="C35" s="89" t="s">
        <v>0</v>
      </c>
      <c r="D35" s="89">
        <f aca="true" t="shared" si="4" ref="D35:AC35">SUM(D9:D14,D16:D21,D23:D28,D30:D33)</f>
        <v>732252997</v>
      </c>
      <c r="E35" s="89">
        <f t="shared" si="4"/>
        <v>89870446</v>
      </c>
      <c r="F35" s="89">
        <f t="shared" si="4"/>
        <v>305838582</v>
      </c>
      <c r="G35" s="89">
        <f t="shared" si="4"/>
        <v>1275707282</v>
      </c>
      <c r="H35" s="89">
        <f t="shared" si="4"/>
        <v>725547839</v>
      </c>
      <c r="I35" s="89">
        <f t="shared" si="4"/>
        <v>24793587</v>
      </c>
      <c r="J35" s="89">
        <f t="shared" si="4"/>
        <v>0</v>
      </c>
      <c r="K35" s="89">
        <f t="shared" si="4"/>
        <v>0</v>
      </c>
      <c r="L35" s="89">
        <f t="shared" si="4"/>
        <v>5008613</v>
      </c>
      <c r="M35" s="89">
        <f t="shared" si="4"/>
        <v>188860517</v>
      </c>
      <c r="N35" s="89">
        <f t="shared" si="4"/>
        <v>0</v>
      </c>
      <c r="O35" s="89">
        <f t="shared" si="4"/>
        <v>9540582</v>
      </c>
      <c r="P35" s="89">
        <f t="shared" si="4"/>
        <v>35739605</v>
      </c>
      <c r="Q35" s="89">
        <f t="shared" si="4"/>
        <v>0</v>
      </c>
      <c r="R35" s="89">
        <f t="shared" si="4"/>
        <v>12721529</v>
      </c>
      <c r="S35" s="89">
        <f t="shared" si="4"/>
        <v>16752981</v>
      </c>
      <c r="T35" s="89">
        <f t="shared" si="4"/>
        <v>23538639</v>
      </c>
      <c r="U35" s="89">
        <f t="shared" si="4"/>
        <v>52022740</v>
      </c>
      <c r="V35" s="89">
        <f t="shared" si="4"/>
        <v>42591004</v>
      </c>
      <c r="W35" s="89">
        <f t="shared" si="4"/>
        <v>15606888</v>
      </c>
      <c r="X35" s="89">
        <f t="shared" si="4"/>
        <v>0</v>
      </c>
      <c r="Y35" s="90">
        <f t="shared" si="4"/>
        <v>3556393831</v>
      </c>
      <c r="Z35" s="91">
        <f t="shared" si="4"/>
        <v>3211156892</v>
      </c>
      <c r="AA35" s="89">
        <f t="shared" si="4"/>
        <v>0</v>
      </c>
      <c r="AB35" s="89">
        <f t="shared" si="4"/>
        <v>352089565</v>
      </c>
      <c r="AC35" s="92">
        <f t="shared" si="4"/>
        <v>3563246457</v>
      </c>
    </row>
    <row r="36" spans="1:29" ht="13.5">
      <c r="A36" s="37"/>
      <c r="B36" s="102" t="s">
        <v>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96"/>
      <c r="AA36" s="94"/>
      <c r="AB36" s="94"/>
      <c r="AC36" s="97"/>
    </row>
    <row r="37" spans="1:29" ht="13.5">
      <c r="A37" s="55" t="s">
        <v>0</v>
      </c>
      <c r="B37" s="151" t="s">
        <v>52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8"/>
      <c r="V37" s="98"/>
      <c r="W37" s="98"/>
      <c r="X37" s="98"/>
      <c r="Y37" s="99"/>
      <c r="Z37" s="100"/>
      <c r="AA37" s="98"/>
      <c r="AB37" s="98"/>
      <c r="AC37" s="101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37:T37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6.00390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631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573</v>
      </c>
      <c r="B9" s="82" t="s">
        <v>56</v>
      </c>
      <c r="C9" s="83" t="s">
        <v>57</v>
      </c>
      <c r="D9" s="84">
        <v>1744922947</v>
      </c>
      <c r="E9" s="84">
        <v>375198179</v>
      </c>
      <c r="F9" s="84">
        <v>1348086585</v>
      </c>
      <c r="G9" s="84">
        <v>1326957636</v>
      </c>
      <c r="H9" s="84">
        <v>3371119537</v>
      </c>
      <c r="I9" s="84">
        <v>391115971</v>
      </c>
      <c r="J9" s="84">
        <v>0</v>
      </c>
      <c r="K9" s="84">
        <v>92600305</v>
      </c>
      <c r="L9" s="84">
        <v>262037774</v>
      </c>
      <c r="M9" s="84">
        <v>557047078</v>
      </c>
      <c r="N9" s="84">
        <v>0</v>
      </c>
      <c r="O9" s="84">
        <v>0</v>
      </c>
      <c r="P9" s="84">
        <v>978000952</v>
      </c>
      <c r="Q9" s="84">
        <v>0</v>
      </c>
      <c r="R9" s="84">
        <v>223859312</v>
      </c>
      <c r="S9" s="84">
        <v>142986389</v>
      </c>
      <c r="T9" s="84">
        <v>111109141</v>
      </c>
      <c r="U9" s="84">
        <v>119299210</v>
      </c>
      <c r="V9" s="84">
        <v>443851062</v>
      </c>
      <c r="W9" s="84">
        <v>13663628</v>
      </c>
      <c r="X9" s="84">
        <v>0</v>
      </c>
      <c r="Y9" s="85">
        <v>11501855706</v>
      </c>
      <c r="Z9" s="86">
        <v>2877431276</v>
      </c>
      <c r="AA9" s="84">
        <v>7000000000</v>
      </c>
      <c r="AB9" s="84">
        <v>1624424430</v>
      </c>
      <c r="AC9" s="87">
        <v>11501855706</v>
      </c>
    </row>
    <row r="10" spans="1:29" ht="12.75">
      <c r="A10" s="47" t="s">
        <v>0</v>
      </c>
      <c r="B10" s="88" t="s">
        <v>574</v>
      </c>
      <c r="C10" s="89" t="s">
        <v>0</v>
      </c>
      <c r="D10" s="89">
        <f aca="true" t="shared" si="0" ref="D10:AC10">D9</f>
        <v>1744922947</v>
      </c>
      <c r="E10" s="89">
        <f t="shared" si="0"/>
        <v>375198179</v>
      </c>
      <c r="F10" s="89">
        <f t="shared" si="0"/>
        <v>1348086585</v>
      </c>
      <c r="G10" s="89">
        <f t="shared" si="0"/>
        <v>1326957636</v>
      </c>
      <c r="H10" s="89">
        <f t="shared" si="0"/>
        <v>3371119537</v>
      </c>
      <c r="I10" s="89">
        <f t="shared" si="0"/>
        <v>391115971</v>
      </c>
      <c r="J10" s="89">
        <f t="shared" si="0"/>
        <v>0</v>
      </c>
      <c r="K10" s="89">
        <f t="shared" si="0"/>
        <v>92600305</v>
      </c>
      <c r="L10" s="89">
        <f t="shared" si="0"/>
        <v>262037774</v>
      </c>
      <c r="M10" s="89">
        <f t="shared" si="0"/>
        <v>557047078</v>
      </c>
      <c r="N10" s="89">
        <f t="shared" si="0"/>
        <v>0</v>
      </c>
      <c r="O10" s="89">
        <f t="shared" si="0"/>
        <v>0</v>
      </c>
      <c r="P10" s="89">
        <f t="shared" si="0"/>
        <v>978000952</v>
      </c>
      <c r="Q10" s="89">
        <f t="shared" si="0"/>
        <v>0</v>
      </c>
      <c r="R10" s="89">
        <f t="shared" si="0"/>
        <v>223859312</v>
      </c>
      <c r="S10" s="89">
        <f t="shared" si="0"/>
        <v>142986389</v>
      </c>
      <c r="T10" s="89">
        <f t="shared" si="0"/>
        <v>111109141</v>
      </c>
      <c r="U10" s="89">
        <f t="shared" si="0"/>
        <v>119299210</v>
      </c>
      <c r="V10" s="89">
        <f t="shared" si="0"/>
        <v>443851062</v>
      </c>
      <c r="W10" s="89">
        <f t="shared" si="0"/>
        <v>13663628</v>
      </c>
      <c r="X10" s="89">
        <f t="shared" si="0"/>
        <v>0</v>
      </c>
      <c r="Y10" s="90">
        <f t="shared" si="0"/>
        <v>11501855706</v>
      </c>
      <c r="Z10" s="91">
        <f t="shared" si="0"/>
        <v>2877431276</v>
      </c>
      <c r="AA10" s="89">
        <f t="shared" si="0"/>
        <v>7000000000</v>
      </c>
      <c r="AB10" s="89">
        <f t="shared" si="0"/>
        <v>1624424430</v>
      </c>
      <c r="AC10" s="92">
        <f t="shared" si="0"/>
        <v>11501855706</v>
      </c>
    </row>
    <row r="11" spans="1:29" ht="13.5">
      <c r="A11" s="46" t="s">
        <v>575</v>
      </c>
      <c r="B11" s="82" t="s">
        <v>441</v>
      </c>
      <c r="C11" s="83" t="s">
        <v>442</v>
      </c>
      <c r="D11" s="84">
        <v>23486201</v>
      </c>
      <c r="E11" s="84">
        <v>0</v>
      </c>
      <c r="F11" s="84">
        <v>7000000</v>
      </c>
      <c r="G11" s="84">
        <v>11686891</v>
      </c>
      <c r="H11" s="84">
        <v>12863109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57245</v>
      </c>
      <c r="U11" s="84">
        <v>0</v>
      </c>
      <c r="V11" s="84">
        <v>0</v>
      </c>
      <c r="W11" s="84">
        <v>0</v>
      </c>
      <c r="X11" s="84">
        <v>0</v>
      </c>
      <c r="Y11" s="85">
        <v>55093446</v>
      </c>
      <c r="Z11" s="86">
        <v>55093446</v>
      </c>
      <c r="AA11" s="84">
        <v>0</v>
      </c>
      <c r="AB11" s="84">
        <v>0</v>
      </c>
      <c r="AC11" s="87">
        <v>55093446</v>
      </c>
    </row>
    <row r="12" spans="1:29" ht="13.5">
      <c r="A12" s="46" t="s">
        <v>575</v>
      </c>
      <c r="B12" s="82" t="s">
        <v>443</v>
      </c>
      <c r="C12" s="83" t="s">
        <v>444</v>
      </c>
      <c r="D12" s="84">
        <v>0</v>
      </c>
      <c r="E12" s="84">
        <v>0</v>
      </c>
      <c r="F12" s="84">
        <v>9565217</v>
      </c>
      <c r="G12" s="84">
        <v>11708900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11772057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20000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5">
        <v>33066174</v>
      </c>
      <c r="Z12" s="86">
        <v>33066174</v>
      </c>
      <c r="AA12" s="84">
        <v>0</v>
      </c>
      <c r="AB12" s="84">
        <v>0</v>
      </c>
      <c r="AC12" s="87">
        <v>33066174</v>
      </c>
    </row>
    <row r="13" spans="1:29" ht="13.5">
      <c r="A13" s="46" t="s">
        <v>575</v>
      </c>
      <c r="B13" s="82" t="s">
        <v>445</v>
      </c>
      <c r="C13" s="83" t="s">
        <v>446</v>
      </c>
      <c r="D13" s="84">
        <v>5750000</v>
      </c>
      <c r="E13" s="84">
        <v>100000</v>
      </c>
      <c r="F13" s="84">
        <v>4747826</v>
      </c>
      <c r="G13" s="84">
        <v>11457000</v>
      </c>
      <c r="H13" s="84">
        <v>6730000</v>
      </c>
      <c r="I13" s="84">
        <v>9086000</v>
      </c>
      <c r="J13" s="84">
        <v>0</v>
      </c>
      <c r="K13" s="84">
        <v>0</v>
      </c>
      <c r="L13" s="84">
        <v>0</v>
      </c>
      <c r="M13" s="84">
        <v>3100000</v>
      </c>
      <c r="N13" s="84">
        <v>0</v>
      </c>
      <c r="O13" s="84">
        <v>100000</v>
      </c>
      <c r="P13" s="84">
        <v>25000</v>
      </c>
      <c r="Q13" s="84">
        <v>0</v>
      </c>
      <c r="R13" s="84">
        <v>0</v>
      </c>
      <c r="S13" s="84">
        <v>1020000</v>
      </c>
      <c r="T13" s="84">
        <v>737000</v>
      </c>
      <c r="U13" s="84">
        <v>1990000</v>
      </c>
      <c r="V13" s="84">
        <v>1580000</v>
      </c>
      <c r="W13" s="84">
        <v>0</v>
      </c>
      <c r="X13" s="84">
        <v>0</v>
      </c>
      <c r="Y13" s="85">
        <v>46422826</v>
      </c>
      <c r="Z13" s="86">
        <v>18015826</v>
      </c>
      <c r="AA13" s="84">
        <v>16450000</v>
      </c>
      <c r="AB13" s="84">
        <v>11957000</v>
      </c>
      <c r="AC13" s="87">
        <v>46422826</v>
      </c>
    </row>
    <row r="14" spans="1:29" ht="13.5">
      <c r="A14" s="46" t="s">
        <v>575</v>
      </c>
      <c r="B14" s="82" t="s">
        <v>447</v>
      </c>
      <c r="C14" s="83" t="s">
        <v>448</v>
      </c>
      <c r="D14" s="84">
        <v>44704994</v>
      </c>
      <c r="E14" s="84">
        <v>7691180</v>
      </c>
      <c r="F14" s="84">
        <v>36796333</v>
      </c>
      <c r="G14" s="84">
        <v>18260999</v>
      </c>
      <c r="H14" s="84">
        <v>53403092</v>
      </c>
      <c r="I14" s="84">
        <v>2500000</v>
      </c>
      <c r="J14" s="84">
        <v>0</v>
      </c>
      <c r="K14" s="84">
        <v>0</v>
      </c>
      <c r="L14" s="84">
        <v>0</v>
      </c>
      <c r="M14" s="84">
        <v>4862841</v>
      </c>
      <c r="N14" s="84">
        <v>0</v>
      </c>
      <c r="O14" s="84">
        <v>0</v>
      </c>
      <c r="P14" s="84">
        <v>1310000</v>
      </c>
      <c r="Q14" s="84">
        <v>0</v>
      </c>
      <c r="R14" s="84">
        <v>6679257</v>
      </c>
      <c r="S14" s="84">
        <v>2109104</v>
      </c>
      <c r="T14" s="84">
        <v>65000</v>
      </c>
      <c r="U14" s="84">
        <v>2944996</v>
      </c>
      <c r="V14" s="84">
        <v>6250000</v>
      </c>
      <c r="W14" s="84">
        <v>0</v>
      </c>
      <c r="X14" s="84">
        <v>0</v>
      </c>
      <c r="Y14" s="85">
        <v>187577796</v>
      </c>
      <c r="Z14" s="86">
        <v>66485393</v>
      </c>
      <c r="AA14" s="84">
        <v>51159046</v>
      </c>
      <c r="AB14" s="84">
        <v>69933357</v>
      </c>
      <c r="AC14" s="87">
        <v>187577796</v>
      </c>
    </row>
    <row r="15" spans="1:29" ht="13.5">
      <c r="A15" s="46" t="s">
        <v>575</v>
      </c>
      <c r="B15" s="82" t="s">
        <v>449</v>
      </c>
      <c r="C15" s="83" t="s">
        <v>450</v>
      </c>
      <c r="D15" s="84">
        <v>60864259</v>
      </c>
      <c r="E15" s="84">
        <v>500000</v>
      </c>
      <c r="F15" s="84">
        <v>28568636</v>
      </c>
      <c r="G15" s="84">
        <v>20385910</v>
      </c>
      <c r="H15" s="84">
        <v>3083060</v>
      </c>
      <c r="I15" s="84">
        <v>0</v>
      </c>
      <c r="J15" s="84">
        <v>0</v>
      </c>
      <c r="K15" s="84">
        <v>0</v>
      </c>
      <c r="L15" s="84">
        <v>0</v>
      </c>
      <c r="M15" s="84">
        <v>700000</v>
      </c>
      <c r="N15" s="84">
        <v>0</v>
      </c>
      <c r="O15" s="84">
        <v>0</v>
      </c>
      <c r="P15" s="84">
        <v>1168549</v>
      </c>
      <c r="Q15" s="84">
        <v>0</v>
      </c>
      <c r="R15" s="84">
        <v>0</v>
      </c>
      <c r="S15" s="84">
        <v>1120000</v>
      </c>
      <c r="T15" s="84">
        <v>280000</v>
      </c>
      <c r="U15" s="84">
        <v>4877362</v>
      </c>
      <c r="V15" s="84">
        <v>15131072</v>
      </c>
      <c r="W15" s="84">
        <v>0</v>
      </c>
      <c r="X15" s="84">
        <v>0</v>
      </c>
      <c r="Y15" s="85">
        <v>136678848</v>
      </c>
      <c r="Z15" s="86">
        <v>49471000</v>
      </c>
      <c r="AA15" s="84">
        <v>0</v>
      </c>
      <c r="AB15" s="84">
        <v>87207848</v>
      </c>
      <c r="AC15" s="87">
        <v>136678848</v>
      </c>
    </row>
    <row r="16" spans="1:29" ht="13.5">
      <c r="A16" s="46" t="s">
        <v>576</v>
      </c>
      <c r="B16" s="82" t="s">
        <v>484</v>
      </c>
      <c r="C16" s="83" t="s">
        <v>485</v>
      </c>
      <c r="D16" s="84">
        <v>0</v>
      </c>
      <c r="E16" s="84">
        <v>0</v>
      </c>
      <c r="F16" s="84">
        <v>0</v>
      </c>
      <c r="G16" s="84">
        <v>200000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50000</v>
      </c>
      <c r="N16" s="84">
        <v>0</v>
      </c>
      <c r="O16" s="84">
        <v>0</v>
      </c>
      <c r="P16" s="84">
        <v>2350000</v>
      </c>
      <c r="Q16" s="84">
        <v>0</v>
      </c>
      <c r="R16" s="84">
        <v>1145036</v>
      </c>
      <c r="S16" s="84">
        <v>2296000</v>
      </c>
      <c r="T16" s="84">
        <v>831669</v>
      </c>
      <c r="U16" s="84">
        <v>4934474</v>
      </c>
      <c r="V16" s="84">
        <v>2752821</v>
      </c>
      <c r="W16" s="84">
        <v>0</v>
      </c>
      <c r="X16" s="84">
        <v>0</v>
      </c>
      <c r="Y16" s="85">
        <v>14560000</v>
      </c>
      <c r="Z16" s="86">
        <v>0</v>
      </c>
      <c r="AA16" s="84">
        <v>0</v>
      </c>
      <c r="AB16" s="84">
        <v>14560000</v>
      </c>
      <c r="AC16" s="87">
        <v>14560000</v>
      </c>
    </row>
    <row r="17" spans="1:29" ht="12.75">
      <c r="A17" s="47" t="s">
        <v>0</v>
      </c>
      <c r="B17" s="88" t="s">
        <v>632</v>
      </c>
      <c r="C17" s="89" t="s">
        <v>0</v>
      </c>
      <c r="D17" s="89">
        <f aca="true" t="shared" si="1" ref="D17:AC17">SUM(D11:D16)</f>
        <v>134805454</v>
      </c>
      <c r="E17" s="89">
        <f t="shared" si="1"/>
        <v>8291180</v>
      </c>
      <c r="F17" s="89">
        <f t="shared" si="1"/>
        <v>86678012</v>
      </c>
      <c r="G17" s="89">
        <f t="shared" si="1"/>
        <v>73699700</v>
      </c>
      <c r="H17" s="89">
        <f t="shared" si="1"/>
        <v>76079261</v>
      </c>
      <c r="I17" s="89">
        <f t="shared" si="1"/>
        <v>11586000</v>
      </c>
      <c r="J17" s="89">
        <f t="shared" si="1"/>
        <v>0</v>
      </c>
      <c r="K17" s="89">
        <f t="shared" si="1"/>
        <v>0</v>
      </c>
      <c r="L17" s="89">
        <f t="shared" si="1"/>
        <v>0</v>
      </c>
      <c r="M17" s="89">
        <f t="shared" si="1"/>
        <v>20484898</v>
      </c>
      <c r="N17" s="89">
        <f t="shared" si="1"/>
        <v>0</v>
      </c>
      <c r="O17" s="89">
        <f t="shared" si="1"/>
        <v>100000</v>
      </c>
      <c r="P17" s="89">
        <f t="shared" si="1"/>
        <v>4853549</v>
      </c>
      <c r="Q17" s="89">
        <f t="shared" si="1"/>
        <v>0</v>
      </c>
      <c r="R17" s="89">
        <f t="shared" si="1"/>
        <v>7824293</v>
      </c>
      <c r="S17" s="89">
        <f t="shared" si="1"/>
        <v>6565104</v>
      </c>
      <c r="T17" s="89">
        <f t="shared" si="1"/>
        <v>1970914</v>
      </c>
      <c r="U17" s="89">
        <f t="shared" si="1"/>
        <v>14746832</v>
      </c>
      <c r="V17" s="89">
        <f t="shared" si="1"/>
        <v>25713893</v>
      </c>
      <c r="W17" s="89">
        <f t="shared" si="1"/>
        <v>0</v>
      </c>
      <c r="X17" s="89">
        <f t="shared" si="1"/>
        <v>0</v>
      </c>
      <c r="Y17" s="90">
        <f t="shared" si="1"/>
        <v>473399090</v>
      </c>
      <c r="Z17" s="91">
        <f t="shared" si="1"/>
        <v>222131839</v>
      </c>
      <c r="AA17" s="89">
        <f t="shared" si="1"/>
        <v>67609046</v>
      </c>
      <c r="AB17" s="89">
        <f t="shared" si="1"/>
        <v>183658205</v>
      </c>
      <c r="AC17" s="92">
        <f t="shared" si="1"/>
        <v>473399090</v>
      </c>
    </row>
    <row r="18" spans="1:29" ht="13.5">
      <c r="A18" s="46" t="s">
        <v>575</v>
      </c>
      <c r="B18" s="82" t="s">
        <v>451</v>
      </c>
      <c r="C18" s="83" t="s">
        <v>452</v>
      </c>
      <c r="D18" s="84">
        <v>8237391</v>
      </c>
      <c r="E18" s="84">
        <v>0</v>
      </c>
      <c r="F18" s="84">
        <v>3478261</v>
      </c>
      <c r="G18" s="84">
        <v>7000000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6767826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150000</v>
      </c>
      <c r="T18" s="84">
        <v>50000</v>
      </c>
      <c r="U18" s="84">
        <v>0</v>
      </c>
      <c r="V18" s="84">
        <v>1856522</v>
      </c>
      <c r="W18" s="84">
        <v>0</v>
      </c>
      <c r="X18" s="84">
        <v>0</v>
      </c>
      <c r="Y18" s="85">
        <v>27540000</v>
      </c>
      <c r="Z18" s="86">
        <v>26360000</v>
      </c>
      <c r="AA18" s="84">
        <v>0</v>
      </c>
      <c r="AB18" s="84">
        <v>1130000</v>
      </c>
      <c r="AC18" s="87">
        <v>27490000</v>
      </c>
    </row>
    <row r="19" spans="1:29" ht="13.5">
      <c r="A19" s="46" t="s">
        <v>575</v>
      </c>
      <c r="B19" s="82" t="s">
        <v>103</v>
      </c>
      <c r="C19" s="83" t="s">
        <v>104</v>
      </c>
      <c r="D19" s="84">
        <v>11983768</v>
      </c>
      <c r="E19" s="84">
        <v>2500000</v>
      </c>
      <c r="F19" s="84">
        <v>24021739</v>
      </c>
      <c r="G19" s="84">
        <v>11983768</v>
      </c>
      <c r="H19" s="84">
        <v>21083768</v>
      </c>
      <c r="I19" s="84">
        <v>0</v>
      </c>
      <c r="J19" s="84">
        <v>0</v>
      </c>
      <c r="K19" s="84">
        <v>0</v>
      </c>
      <c r="L19" s="84">
        <v>0</v>
      </c>
      <c r="M19" s="84">
        <v>1400000</v>
      </c>
      <c r="N19" s="84">
        <v>0</v>
      </c>
      <c r="O19" s="84">
        <v>0</v>
      </c>
      <c r="P19" s="84">
        <v>20000000</v>
      </c>
      <c r="Q19" s="84">
        <v>0</v>
      </c>
      <c r="R19" s="84">
        <v>0</v>
      </c>
      <c r="S19" s="84">
        <v>75000</v>
      </c>
      <c r="T19" s="84">
        <v>250000</v>
      </c>
      <c r="U19" s="84">
        <v>850000</v>
      </c>
      <c r="V19" s="84">
        <v>985000</v>
      </c>
      <c r="W19" s="84">
        <v>0</v>
      </c>
      <c r="X19" s="84">
        <v>0</v>
      </c>
      <c r="Y19" s="85">
        <v>95133043</v>
      </c>
      <c r="Z19" s="86">
        <v>53458043</v>
      </c>
      <c r="AA19" s="84">
        <v>0</v>
      </c>
      <c r="AB19" s="84">
        <v>41675000</v>
      </c>
      <c r="AC19" s="87">
        <v>95133043</v>
      </c>
    </row>
    <row r="20" spans="1:29" ht="13.5">
      <c r="A20" s="46" t="s">
        <v>575</v>
      </c>
      <c r="B20" s="82" t="s">
        <v>105</v>
      </c>
      <c r="C20" s="83" t="s">
        <v>106</v>
      </c>
      <c r="D20" s="84">
        <v>26700000</v>
      </c>
      <c r="E20" s="84">
        <v>0</v>
      </c>
      <c r="F20" s="84">
        <v>85010643</v>
      </c>
      <c r="G20" s="84">
        <v>99668000</v>
      </c>
      <c r="H20" s="84">
        <v>97800000</v>
      </c>
      <c r="I20" s="84">
        <v>20200000</v>
      </c>
      <c r="J20" s="84">
        <v>0</v>
      </c>
      <c r="K20" s="84">
        <v>0</v>
      </c>
      <c r="L20" s="84">
        <v>500000</v>
      </c>
      <c r="M20" s="84">
        <v>14880000</v>
      </c>
      <c r="N20" s="84">
        <v>2000000</v>
      </c>
      <c r="O20" s="84">
        <v>8000000</v>
      </c>
      <c r="P20" s="84">
        <v>7200000</v>
      </c>
      <c r="Q20" s="84">
        <v>0</v>
      </c>
      <c r="R20" s="84">
        <v>250000</v>
      </c>
      <c r="S20" s="84">
        <v>4250000</v>
      </c>
      <c r="T20" s="84">
        <v>2036000</v>
      </c>
      <c r="U20" s="84">
        <v>3400000</v>
      </c>
      <c r="V20" s="84">
        <v>9600000</v>
      </c>
      <c r="W20" s="84">
        <v>0</v>
      </c>
      <c r="X20" s="84">
        <v>0</v>
      </c>
      <c r="Y20" s="85">
        <v>381494643</v>
      </c>
      <c r="Z20" s="86">
        <v>65844880</v>
      </c>
      <c r="AA20" s="84">
        <v>160000000</v>
      </c>
      <c r="AB20" s="84">
        <v>155649763</v>
      </c>
      <c r="AC20" s="87">
        <v>381494643</v>
      </c>
    </row>
    <row r="21" spans="1:29" ht="13.5">
      <c r="A21" s="46" t="s">
        <v>575</v>
      </c>
      <c r="B21" s="82" t="s">
        <v>453</v>
      </c>
      <c r="C21" s="83" t="s">
        <v>454</v>
      </c>
      <c r="D21" s="84">
        <v>53614000</v>
      </c>
      <c r="E21" s="84">
        <v>94928</v>
      </c>
      <c r="F21" s="84">
        <v>48190000</v>
      </c>
      <c r="G21" s="84">
        <v>12365243</v>
      </c>
      <c r="H21" s="84">
        <v>15058005</v>
      </c>
      <c r="I21" s="84">
        <v>0</v>
      </c>
      <c r="J21" s="84">
        <v>0</v>
      </c>
      <c r="K21" s="84">
        <v>0</v>
      </c>
      <c r="L21" s="84">
        <v>0</v>
      </c>
      <c r="M21" s="84">
        <v>21000000</v>
      </c>
      <c r="N21" s="84">
        <v>0</v>
      </c>
      <c r="O21" s="84">
        <v>0</v>
      </c>
      <c r="P21" s="84">
        <v>400000</v>
      </c>
      <c r="Q21" s="84">
        <v>0</v>
      </c>
      <c r="R21" s="84">
        <v>0</v>
      </c>
      <c r="S21" s="84">
        <v>0</v>
      </c>
      <c r="T21" s="84">
        <v>25000</v>
      </c>
      <c r="U21" s="84">
        <v>6150000</v>
      </c>
      <c r="V21" s="84">
        <v>2250000</v>
      </c>
      <c r="W21" s="84">
        <v>0</v>
      </c>
      <c r="X21" s="84">
        <v>0</v>
      </c>
      <c r="Y21" s="85">
        <v>159147176</v>
      </c>
      <c r="Z21" s="86">
        <v>78614000</v>
      </c>
      <c r="AA21" s="84">
        <v>0</v>
      </c>
      <c r="AB21" s="84">
        <v>80533176</v>
      </c>
      <c r="AC21" s="87">
        <v>159147176</v>
      </c>
    </row>
    <row r="22" spans="1:29" ht="13.5">
      <c r="A22" s="46" t="s">
        <v>575</v>
      </c>
      <c r="B22" s="82" t="s">
        <v>455</v>
      </c>
      <c r="C22" s="83" t="s">
        <v>456</v>
      </c>
      <c r="D22" s="84">
        <v>2500000</v>
      </c>
      <c r="E22" s="84">
        <v>0</v>
      </c>
      <c r="F22" s="84">
        <v>152448257</v>
      </c>
      <c r="G22" s="84">
        <v>0</v>
      </c>
      <c r="H22" s="84">
        <v>32005217</v>
      </c>
      <c r="I22" s="84">
        <v>0</v>
      </c>
      <c r="J22" s="84">
        <v>0</v>
      </c>
      <c r="K22" s="84">
        <v>0</v>
      </c>
      <c r="L22" s="84">
        <v>0</v>
      </c>
      <c r="M22" s="84">
        <v>8160000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4000000</v>
      </c>
      <c r="T22" s="84">
        <v>600000</v>
      </c>
      <c r="U22" s="84">
        <v>1303933</v>
      </c>
      <c r="V22" s="84">
        <v>0</v>
      </c>
      <c r="W22" s="84">
        <v>0</v>
      </c>
      <c r="X22" s="84">
        <v>0</v>
      </c>
      <c r="Y22" s="85">
        <v>201017407</v>
      </c>
      <c r="Z22" s="86">
        <v>24813913</v>
      </c>
      <c r="AA22" s="84">
        <v>0</v>
      </c>
      <c r="AB22" s="84">
        <v>26863933</v>
      </c>
      <c r="AC22" s="87">
        <v>51677846</v>
      </c>
    </row>
    <row r="23" spans="1:29" ht="13.5">
      <c r="A23" s="46" t="s">
        <v>576</v>
      </c>
      <c r="B23" s="82" t="s">
        <v>502</v>
      </c>
      <c r="C23" s="83" t="s">
        <v>503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16000000</v>
      </c>
      <c r="J23" s="84">
        <v>0</v>
      </c>
      <c r="K23" s="84">
        <v>0</v>
      </c>
      <c r="L23" s="84">
        <v>0</v>
      </c>
      <c r="M23" s="84">
        <v>2530000</v>
      </c>
      <c r="N23" s="84">
        <v>0</v>
      </c>
      <c r="O23" s="84">
        <v>0</v>
      </c>
      <c r="P23" s="84">
        <v>4340000</v>
      </c>
      <c r="Q23" s="84">
        <v>0</v>
      </c>
      <c r="R23" s="84">
        <v>25000</v>
      </c>
      <c r="S23" s="84">
        <v>2700000</v>
      </c>
      <c r="T23" s="84">
        <v>250000</v>
      </c>
      <c r="U23" s="84">
        <v>4327500</v>
      </c>
      <c r="V23" s="84">
        <v>10360000</v>
      </c>
      <c r="W23" s="84">
        <v>0</v>
      </c>
      <c r="X23" s="84">
        <v>0</v>
      </c>
      <c r="Y23" s="85">
        <v>40532500</v>
      </c>
      <c r="Z23" s="86">
        <v>736500</v>
      </c>
      <c r="AA23" s="84">
        <v>0</v>
      </c>
      <c r="AB23" s="84">
        <v>39796000</v>
      </c>
      <c r="AC23" s="87">
        <v>40532500</v>
      </c>
    </row>
    <row r="24" spans="1:29" ht="12.75">
      <c r="A24" s="47" t="s">
        <v>0</v>
      </c>
      <c r="B24" s="88" t="s">
        <v>633</v>
      </c>
      <c r="C24" s="89" t="s">
        <v>0</v>
      </c>
      <c r="D24" s="89">
        <f aca="true" t="shared" si="2" ref="D24:AC24">SUM(D18:D23)</f>
        <v>103035159</v>
      </c>
      <c r="E24" s="89">
        <f t="shared" si="2"/>
        <v>2594928</v>
      </c>
      <c r="F24" s="89">
        <f t="shared" si="2"/>
        <v>313148900</v>
      </c>
      <c r="G24" s="89">
        <f t="shared" si="2"/>
        <v>131017011</v>
      </c>
      <c r="H24" s="89">
        <f t="shared" si="2"/>
        <v>165946990</v>
      </c>
      <c r="I24" s="89">
        <f t="shared" si="2"/>
        <v>36200000</v>
      </c>
      <c r="J24" s="89">
        <f t="shared" si="2"/>
        <v>0</v>
      </c>
      <c r="K24" s="89">
        <f t="shared" si="2"/>
        <v>0</v>
      </c>
      <c r="L24" s="89">
        <f t="shared" si="2"/>
        <v>500000</v>
      </c>
      <c r="M24" s="89">
        <f t="shared" si="2"/>
        <v>54737826</v>
      </c>
      <c r="N24" s="89">
        <f t="shared" si="2"/>
        <v>2000000</v>
      </c>
      <c r="O24" s="89">
        <f t="shared" si="2"/>
        <v>8000000</v>
      </c>
      <c r="P24" s="89">
        <f t="shared" si="2"/>
        <v>31940000</v>
      </c>
      <c r="Q24" s="89">
        <f t="shared" si="2"/>
        <v>0</v>
      </c>
      <c r="R24" s="89">
        <f t="shared" si="2"/>
        <v>275000</v>
      </c>
      <c r="S24" s="89">
        <f t="shared" si="2"/>
        <v>11175000</v>
      </c>
      <c r="T24" s="89">
        <f t="shared" si="2"/>
        <v>3211000</v>
      </c>
      <c r="U24" s="89">
        <f t="shared" si="2"/>
        <v>16031433</v>
      </c>
      <c r="V24" s="89">
        <f t="shared" si="2"/>
        <v>25051522</v>
      </c>
      <c r="W24" s="89">
        <f t="shared" si="2"/>
        <v>0</v>
      </c>
      <c r="X24" s="89">
        <f t="shared" si="2"/>
        <v>0</v>
      </c>
      <c r="Y24" s="90">
        <f t="shared" si="2"/>
        <v>904864769</v>
      </c>
      <c r="Z24" s="91">
        <f t="shared" si="2"/>
        <v>249827336</v>
      </c>
      <c r="AA24" s="89">
        <f t="shared" si="2"/>
        <v>160000000</v>
      </c>
      <c r="AB24" s="89">
        <f t="shared" si="2"/>
        <v>345647872</v>
      </c>
      <c r="AC24" s="92">
        <f t="shared" si="2"/>
        <v>755475208</v>
      </c>
    </row>
    <row r="25" spans="1:29" ht="13.5">
      <c r="A25" s="46" t="s">
        <v>575</v>
      </c>
      <c r="B25" s="82" t="s">
        <v>457</v>
      </c>
      <c r="C25" s="83" t="s">
        <v>458</v>
      </c>
      <c r="D25" s="84">
        <v>58329680</v>
      </c>
      <c r="E25" s="84">
        <v>7500000</v>
      </c>
      <c r="F25" s="84">
        <v>10593773</v>
      </c>
      <c r="G25" s="84">
        <v>31196934</v>
      </c>
      <c r="H25" s="84">
        <v>16911419</v>
      </c>
      <c r="I25" s="84">
        <v>18434783</v>
      </c>
      <c r="J25" s="84">
        <v>0</v>
      </c>
      <c r="K25" s="84">
        <v>0</v>
      </c>
      <c r="L25" s="84">
        <v>0</v>
      </c>
      <c r="M25" s="84">
        <v>10000000</v>
      </c>
      <c r="N25" s="84">
        <v>0</v>
      </c>
      <c r="O25" s="84">
        <v>0</v>
      </c>
      <c r="P25" s="84">
        <v>2100000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3500000</v>
      </c>
      <c r="W25" s="84">
        <v>0</v>
      </c>
      <c r="X25" s="84">
        <v>0</v>
      </c>
      <c r="Y25" s="85">
        <v>158566589</v>
      </c>
      <c r="Z25" s="86">
        <v>82327628</v>
      </c>
      <c r="AA25" s="84">
        <v>40834783</v>
      </c>
      <c r="AB25" s="84">
        <v>35404178</v>
      </c>
      <c r="AC25" s="87">
        <v>158566589</v>
      </c>
    </row>
    <row r="26" spans="1:29" ht="13.5">
      <c r="A26" s="46" t="s">
        <v>575</v>
      </c>
      <c r="B26" s="82" t="s">
        <v>459</v>
      </c>
      <c r="C26" s="83" t="s">
        <v>460</v>
      </c>
      <c r="D26" s="84">
        <v>2000000</v>
      </c>
      <c r="E26" s="84">
        <v>0</v>
      </c>
      <c r="F26" s="84">
        <v>22000000</v>
      </c>
      <c r="G26" s="84">
        <v>22000000</v>
      </c>
      <c r="H26" s="84">
        <v>31568000</v>
      </c>
      <c r="I26" s="84">
        <v>0</v>
      </c>
      <c r="J26" s="84">
        <v>0</v>
      </c>
      <c r="K26" s="84">
        <v>0</v>
      </c>
      <c r="L26" s="84">
        <v>0</v>
      </c>
      <c r="M26" s="84">
        <v>5000000</v>
      </c>
      <c r="N26" s="84">
        <v>0</v>
      </c>
      <c r="O26" s="84">
        <v>0</v>
      </c>
      <c r="P26" s="84">
        <v>3267000</v>
      </c>
      <c r="Q26" s="84">
        <v>0</v>
      </c>
      <c r="R26" s="84">
        <v>0</v>
      </c>
      <c r="S26" s="84">
        <v>3500000</v>
      </c>
      <c r="T26" s="84">
        <v>840000</v>
      </c>
      <c r="U26" s="84">
        <v>760000</v>
      </c>
      <c r="V26" s="84">
        <v>4900000</v>
      </c>
      <c r="W26" s="84">
        <v>0</v>
      </c>
      <c r="X26" s="84">
        <v>0</v>
      </c>
      <c r="Y26" s="85">
        <v>95835000</v>
      </c>
      <c r="Z26" s="86">
        <v>35835000</v>
      </c>
      <c r="AA26" s="84">
        <v>50000000</v>
      </c>
      <c r="AB26" s="84">
        <v>10000000</v>
      </c>
      <c r="AC26" s="87">
        <v>95835000</v>
      </c>
    </row>
    <row r="27" spans="1:29" ht="13.5">
      <c r="A27" s="46" t="s">
        <v>575</v>
      </c>
      <c r="B27" s="82" t="s">
        <v>461</v>
      </c>
      <c r="C27" s="83" t="s">
        <v>462</v>
      </c>
      <c r="D27" s="84">
        <v>14848900</v>
      </c>
      <c r="E27" s="84">
        <v>500000</v>
      </c>
      <c r="F27" s="84">
        <v>13493925</v>
      </c>
      <c r="G27" s="84">
        <v>4700000</v>
      </c>
      <c r="H27" s="84">
        <v>1000000</v>
      </c>
      <c r="I27" s="84">
        <v>0</v>
      </c>
      <c r="J27" s="84">
        <v>0</v>
      </c>
      <c r="K27" s="84">
        <v>0</v>
      </c>
      <c r="L27" s="84">
        <v>0</v>
      </c>
      <c r="M27" s="84">
        <v>400000</v>
      </c>
      <c r="N27" s="84">
        <v>0</v>
      </c>
      <c r="O27" s="84">
        <v>0</v>
      </c>
      <c r="P27" s="84">
        <v>580000</v>
      </c>
      <c r="Q27" s="84">
        <v>0</v>
      </c>
      <c r="R27" s="84">
        <v>0</v>
      </c>
      <c r="S27" s="84">
        <v>2909100</v>
      </c>
      <c r="T27" s="84">
        <v>13600</v>
      </c>
      <c r="U27" s="84">
        <v>852650</v>
      </c>
      <c r="V27" s="84">
        <v>1150000</v>
      </c>
      <c r="W27" s="84">
        <v>0</v>
      </c>
      <c r="X27" s="84">
        <v>0</v>
      </c>
      <c r="Y27" s="85">
        <v>40448175</v>
      </c>
      <c r="Z27" s="86">
        <v>15412700</v>
      </c>
      <c r="AA27" s="84">
        <v>16472325</v>
      </c>
      <c r="AB27" s="84">
        <v>8563150</v>
      </c>
      <c r="AC27" s="87">
        <v>40448175</v>
      </c>
    </row>
    <row r="28" spans="1:29" ht="13.5">
      <c r="A28" s="46" t="s">
        <v>575</v>
      </c>
      <c r="B28" s="82" t="s">
        <v>463</v>
      </c>
      <c r="C28" s="83" t="s">
        <v>464</v>
      </c>
      <c r="D28" s="84">
        <v>9677710</v>
      </c>
      <c r="E28" s="84">
        <v>0</v>
      </c>
      <c r="F28" s="84">
        <v>3478261</v>
      </c>
      <c r="G28" s="84">
        <v>6052174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835271</v>
      </c>
      <c r="N28" s="84">
        <v>0</v>
      </c>
      <c r="O28" s="84">
        <v>0</v>
      </c>
      <c r="P28" s="84">
        <v>130000</v>
      </c>
      <c r="Q28" s="84">
        <v>0</v>
      </c>
      <c r="R28" s="84">
        <v>0</v>
      </c>
      <c r="S28" s="84">
        <v>850000</v>
      </c>
      <c r="T28" s="84">
        <v>110000</v>
      </c>
      <c r="U28" s="84">
        <v>270000</v>
      </c>
      <c r="V28" s="84">
        <v>550000</v>
      </c>
      <c r="W28" s="84">
        <v>0</v>
      </c>
      <c r="X28" s="84">
        <v>0</v>
      </c>
      <c r="Y28" s="85">
        <v>21953416</v>
      </c>
      <c r="Z28" s="86">
        <v>14538739</v>
      </c>
      <c r="AA28" s="84">
        <v>2500000</v>
      </c>
      <c r="AB28" s="84">
        <v>4914677</v>
      </c>
      <c r="AC28" s="87">
        <v>21953416</v>
      </c>
    </row>
    <row r="29" spans="1:29" ht="13.5">
      <c r="A29" s="46" t="s">
        <v>576</v>
      </c>
      <c r="B29" s="82" t="s">
        <v>524</v>
      </c>
      <c r="C29" s="83" t="s">
        <v>525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2000000</v>
      </c>
      <c r="N29" s="84">
        <v>0</v>
      </c>
      <c r="O29" s="84">
        <v>0</v>
      </c>
      <c r="P29" s="84">
        <v>304500</v>
      </c>
      <c r="Q29" s="84">
        <v>0</v>
      </c>
      <c r="R29" s="84">
        <v>0</v>
      </c>
      <c r="S29" s="84">
        <v>200000</v>
      </c>
      <c r="T29" s="84">
        <v>75000</v>
      </c>
      <c r="U29" s="84">
        <v>200000</v>
      </c>
      <c r="V29" s="84">
        <v>3000000</v>
      </c>
      <c r="W29" s="84">
        <v>0</v>
      </c>
      <c r="X29" s="84">
        <v>0</v>
      </c>
      <c r="Y29" s="85">
        <v>5779500</v>
      </c>
      <c r="Z29" s="86">
        <v>0</v>
      </c>
      <c r="AA29" s="84">
        <v>0</v>
      </c>
      <c r="AB29" s="84">
        <v>5779500</v>
      </c>
      <c r="AC29" s="87">
        <v>5779500</v>
      </c>
    </row>
    <row r="30" spans="1:29" ht="12.75">
      <c r="A30" s="47" t="s">
        <v>0</v>
      </c>
      <c r="B30" s="88" t="s">
        <v>634</v>
      </c>
      <c r="C30" s="89" t="s">
        <v>0</v>
      </c>
      <c r="D30" s="89">
        <f aca="true" t="shared" si="3" ref="D30:AC30">SUM(D25:D29)</f>
        <v>84856290</v>
      </c>
      <c r="E30" s="89">
        <f t="shared" si="3"/>
        <v>8000000</v>
      </c>
      <c r="F30" s="89">
        <f t="shared" si="3"/>
        <v>49565959</v>
      </c>
      <c r="G30" s="89">
        <f t="shared" si="3"/>
        <v>63949108</v>
      </c>
      <c r="H30" s="89">
        <f t="shared" si="3"/>
        <v>49479419</v>
      </c>
      <c r="I30" s="89">
        <f t="shared" si="3"/>
        <v>18434783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18235271</v>
      </c>
      <c r="N30" s="89">
        <f t="shared" si="3"/>
        <v>0</v>
      </c>
      <c r="O30" s="89">
        <f t="shared" si="3"/>
        <v>0</v>
      </c>
      <c r="P30" s="89">
        <f t="shared" si="3"/>
        <v>6381500</v>
      </c>
      <c r="Q30" s="89">
        <f t="shared" si="3"/>
        <v>0</v>
      </c>
      <c r="R30" s="89">
        <f t="shared" si="3"/>
        <v>0</v>
      </c>
      <c r="S30" s="89">
        <f t="shared" si="3"/>
        <v>7459100</v>
      </c>
      <c r="T30" s="89">
        <f t="shared" si="3"/>
        <v>1038600</v>
      </c>
      <c r="U30" s="89">
        <f t="shared" si="3"/>
        <v>2082650</v>
      </c>
      <c r="V30" s="89">
        <f t="shared" si="3"/>
        <v>13100000</v>
      </c>
      <c r="W30" s="89">
        <f t="shared" si="3"/>
        <v>0</v>
      </c>
      <c r="X30" s="89">
        <f t="shared" si="3"/>
        <v>0</v>
      </c>
      <c r="Y30" s="90">
        <f t="shared" si="3"/>
        <v>322582680</v>
      </c>
      <c r="Z30" s="91">
        <f t="shared" si="3"/>
        <v>148114067</v>
      </c>
      <c r="AA30" s="89">
        <f t="shared" si="3"/>
        <v>109807108</v>
      </c>
      <c r="AB30" s="89">
        <f t="shared" si="3"/>
        <v>64661505</v>
      </c>
      <c r="AC30" s="92">
        <f t="shared" si="3"/>
        <v>322582680</v>
      </c>
    </row>
    <row r="31" spans="1:29" ht="13.5">
      <c r="A31" s="46" t="s">
        <v>575</v>
      </c>
      <c r="B31" s="82" t="s">
        <v>465</v>
      </c>
      <c r="C31" s="83" t="s">
        <v>466</v>
      </c>
      <c r="D31" s="84">
        <v>0</v>
      </c>
      <c r="E31" s="84">
        <v>0</v>
      </c>
      <c r="F31" s="84">
        <v>3000000</v>
      </c>
      <c r="G31" s="84">
        <v>31805300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5">
        <v>34805300</v>
      </c>
      <c r="Z31" s="86">
        <v>34805300</v>
      </c>
      <c r="AA31" s="84">
        <v>0</v>
      </c>
      <c r="AB31" s="84">
        <v>0</v>
      </c>
      <c r="AC31" s="87">
        <v>34805300</v>
      </c>
    </row>
    <row r="32" spans="1:29" ht="13.5">
      <c r="A32" s="46" t="s">
        <v>575</v>
      </c>
      <c r="B32" s="82" t="s">
        <v>467</v>
      </c>
      <c r="C32" s="83" t="s">
        <v>468</v>
      </c>
      <c r="D32" s="84">
        <v>21035132</v>
      </c>
      <c r="E32" s="84">
        <v>0</v>
      </c>
      <c r="F32" s="84">
        <v>15605000</v>
      </c>
      <c r="G32" s="84">
        <v>15362818</v>
      </c>
      <c r="H32" s="84">
        <v>11840000</v>
      </c>
      <c r="I32" s="84">
        <v>135000</v>
      </c>
      <c r="J32" s="84">
        <v>0</v>
      </c>
      <c r="K32" s="84">
        <v>0</v>
      </c>
      <c r="L32" s="84">
        <v>1050000</v>
      </c>
      <c r="M32" s="84">
        <v>4770000</v>
      </c>
      <c r="N32" s="84">
        <v>0</v>
      </c>
      <c r="O32" s="84">
        <v>0</v>
      </c>
      <c r="P32" s="84">
        <v>1365000</v>
      </c>
      <c r="Q32" s="84">
        <v>0</v>
      </c>
      <c r="R32" s="84">
        <v>0</v>
      </c>
      <c r="S32" s="84">
        <v>1003000</v>
      </c>
      <c r="T32" s="84">
        <v>401000</v>
      </c>
      <c r="U32" s="84">
        <v>1782300</v>
      </c>
      <c r="V32" s="84">
        <v>3370000</v>
      </c>
      <c r="W32" s="84">
        <v>0</v>
      </c>
      <c r="X32" s="84">
        <v>0</v>
      </c>
      <c r="Y32" s="85">
        <v>77719250</v>
      </c>
      <c r="Z32" s="86">
        <v>17687950</v>
      </c>
      <c r="AA32" s="84">
        <v>38125000</v>
      </c>
      <c r="AB32" s="84">
        <v>21906300</v>
      </c>
      <c r="AC32" s="87">
        <v>77719250</v>
      </c>
    </row>
    <row r="33" spans="1:29" ht="13.5">
      <c r="A33" s="46" t="s">
        <v>575</v>
      </c>
      <c r="B33" s="82" t="s">
        <v>469</v>
      </c>
      <c r="C33" s="83" t="s">
        <v>470</v>
      </c>
      <c r="D33" s="84">
        <v>42799802</v>
      </c>
      <c r="E33" s="84">
        <v>18050000</v>
      </c>
      <c r="F33" s="84">
        <v>32774783</v>
      </c>
      <c r="G33" s="84">
        <v>36348565</v>
      </c>
      <c r="H33" s="84">
        <v>58648058</v>
      </c>
      <c r="I33" s="84">
        <v>500000</v>
      </c>
      <c r="J33" s="84">
        <v>0</v>
      </c>
      <c r="K33" s="84">
        <v>0</v>
      </c>
      <c r="L33" s="84">
        <v>800000</v>
      </c>
      <c r="M33" s="84">
        <v>5095000</v>
      </c>
      <c r="N33" s="84">
        <v>0</v>
      </c>
      <c r="O33" s="84">
        <v>200000</v>
      </c>
      <c r="P33" s="84">
        <v>15150000</v>
      </c>
      <c r="Q33" s="84">
        <v>0</v>
      </c>
      <c r="R33" s="84">
        <v>0</v>
      </c>
      <c r="S33" s="84">
        <v>1821000</v>
      </c>
      <c r="T33" s="84">
        <v>457000</v>
      </c>
      <c r="U33" s="84">
        <v>2459983</v>
      </c>
      <c r="V33" s="84">
        <v>5766200</v>
      </c>
      <c r="W33" s="84">
        <v>0</v>
      </c>
      <c r="X33" s="84">
        <v>0</v>
      </c>
      <c r="Y33" s="85">
        <v>220870391</v>
      </c>
      <c r="Z33" s="86">
        <v>60606694</v>
      </c>
      <c r="AA33" s="84">
        <v>9000000</v>
      </c>
      <c r="AB33" s="84">
        <v>151263697</v>
      </c>
      <c r="AC33" s="87">
        <v>220870391</v>
      </c>
    </row>
    <row r="34" spans="1:29" ht="13.5">
      <c r="A34" s="46" t="s">
        <v>575</v>
      </c>
      <c r="B34" s="82" t="s">
        <v>107</v>
      </c>
      <c r="C34" s="83" t="s">
        <v>108</v>
      </c>
      <c r="D34" s="84">
        <v>45456786</v>
      </c>
      <c r="E34" s="84">
        <v>6300000</v>
      </c>
      <c r="F34" s="84">
        <v>65960000</v>
      </c>
      <c r="G34" s="84">
        <v>108870435</v>
      </c>
      <c r="H34" s="84">
        <v>42330000</v>
      </c>
      <c r="I34" s="84">
        <v>1500000</v>
      </c>
      <c r="J34" s="84">
        <v>0</v>
      </c>
      <c r="K34" s="84">
        <v>0</v>
      </c>
      <c r="L34" s="84">
        <v>1490000</v>
      </c>
      <c r="M34" s="84">
        <v>9355000</v>
      </c>
      <c r="N34" s="84">
        <v>0</v>
      </c>
      <c r="O34" s="84">
        <v>750000</v>
      </c>
      <c r="P34" s="84">
        <v>4860000</v>
      </c>
      <c r="Q34" s="84">
        <v>0</v>
      </c>
      <c r="R34" s="84">
        <v>100000</v>
      </c>
      <c r="S34" s="84">
        <v>1127000</v>
      </c>
      <c r="T34" s="84">
        <v>1169500</v>
      </c>
      <c r="U34" s="84">
        <v>7022500</v>
      </c>
      <c r="V34" s="84">
        <v>9700000</v>
      </c>
      <c r="W34" s="84">
        <v>1000000</v>
      </c>
      <c r="X34" s="84">
        <v>0</v>
      </c>
      <c r="Y34" s="85">
        <v>306991221</v>
      </c>
      <c r="Z34" s="86">
        <v>47750435</v>
      </c>
      <c r="AA34" s="84">
        <v>189355000</v>
      </c>
      <c r="AB34" s="84">
        <v>69885786</v>
      </c>
      <c r="AC34" s="87">
        <v>306991221</v>
      </c>
    </row>
    <row r="35" spans="1:29" ht="13.5">
      <c r="A35" s="46" t="s">
        <v>575</v>
      </c>
      <c r="B35" s="82" t="s">
        <v>471</v>
      </c>
      <c r="C35" s="83" t="s">
        <v>472</v>
      </c>
      <c r="D35" s="84">
        <v>18750000</v>
      </c>
      <c r="E35" s="84">
        <v>0</v>
      </c>
      <c r="F35" s="84">
        <v>10375200</v>
      </c>
      <c r="G35" s="84">
        <v>16820200</v>
      </c>
      <c r="H35" s="84">
        <v>250000</v>
      </c>
      <c r="I35" s="84">
        <v>0</v>
      </c>
      <c r="J35" s="84">
        <v>0</v>
      </c>
      <c r="K35" s="84">
        <v>0</v>
      </c>
      <c r="L35" s="84">
        <v>0</v>
      </c>
      <c r="M35" s="84">
        <v>692000</v>
      </c>
      <c r="N35" s="84">
        <v>0</v>
      </c>
      <c r="O35" s="84">
        <v>0</v>
      </c>
      <c r="P35" s="84">
        <v>1000000</v>
      </c>
      <c r="Q35" s="84">
        <v>0</v>
      </c>
      <c r="R35" s="84">
        <v>350000</v>
      </c>
      <c r="S35" s="84">
        <v>500000</v>
      </c>
      <c r="T35" s="84">
        <v>217300</v>
      </c>
      <c r="U35" s="84">
        <v>1150000</v>
      </c>
      <c r="V35" s="84">
        <v>856500</v>
      </c>
      <c r="W35" s="84">
        <v>0</v>
      </c>
      <c r="X35" s="84">
        <v>0</v>
      </c>
      <c r="Y35" s="85">
        <v>50961200</v>
      </c>
      <c r="Z35" s="86">
        <v>27411200</v>
      </c>
      <c r="AA35" s="84">
        <v>17000000</v>
      </c>
      <c r="AB35" s="84">
        <v>6550000</v>
      </c>
      <c r="AC35" s="87">
        <v>50961200</v>
      </c>
    </row>
    <row r="36" spans="1:29" ht="13.5">
      <c r="A36" s="46" t="s">
        <v>575</v>
      </c>
      <c r="B36" s="82" t="s">
        <v>473</v>
      </c>
      <c r="C36" s="83" t="s">
        <v>474</v>
      </c>
      <c r="D36" s="84">
        <v>5545595</v>
      </c>
      <c r="E36" s="84">
        <v>0</v>
      </c>
      <c r="F36" s="84">
        <v>6040000</v>
      </c>
      <c r="G36" s="84">
        <v>13511115</v>
      </c>
      <c r="H36" s="84">
        <v>9774782</v>
      </c>
      <c r="I36" s="84">
        <v>0</v>
      </c>
      <c r="J36" s="84">
        <v>0</v>
      </c>
      <c r="K36" s="84">
        <v>0</v>
      </c>
      <c r="L36" s="84">
        <v>0</v>
      </c>
      <c r="M36" s="84">
        <v>800000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450000</v>
      </c>
      <c r="T36" s="84">
        <v>20000</v>
      </c>
      <c r="U36" s="84">
        <v>2950000</v>
      </c>
      <c r="V36" s="84">
        <v>4200000</v>
      </c>
      <c r="W36" s="84">
        <v>0</v>
      </c>
      <c r="X36" s="84">
        <v>0</v>
      </c>
      <c r="Y36" s="85">
        <v>43291492</v>
      </c>
      <c r="Z36" s="86">
        <v>25461492</v>
      </c>
      <c r="AA36" s="84">
        <v>0</v>
      </c>
      <c r="AB36" s="84">
        <v>17830000</v>
      </c>
      <c r="AC36" s="87">
        <v>43291492</v>
      </c>
    </row>
    <row r="37" spans="1:29" ht="13.5">
      <c r="A37" s="46" t="s">
        <v>575</v>
      </c>
      <c r="B37" s="82" t="s">
        <v>475</v>
      </c>
      <c r="C37" s="83" t="s">
        <v>476</v>
      </c>
      <c r="D37" s="84">
        <v>48772330</v>
      </c>
      <c r="E37" s="84">
        <v>3000000</v>
      </c>
      <c r="F37" s="84">
        <v>7717391</v>
      </c>
      <c r="G37" s="84">
        <v>40476087</v>
      </c>
      <c r="H37" s="84">
        <v>26000000</v>
      </c>
      <c r="I37" s="84">
        <v>0</v>
      </c>
      <c r="J37" s="84">
        <v>0</v>
      </c>
      <c r="K37" s="84">
        <v>0</v>
      </c>
      <c r="L37" s="84">
        <v>0</v>
      </c>
      <c r="M37" s="84">
        <v>7911061</v>
      </c>
      <c r="N37" s="84">
        <v>0</v>
      </c>
      <c r="O37" s="84">
        <v>0</v>
      </c>
      <c r="P37" s="84">
        <v>1100000</v>
      </c>
      <c r="Q37" s="84">
        <v>0</v>
      </c>
      <c r="R37" s="84">
        <v>0</v>
      </c>
      <c r="S37" s="84">
        <v>0</v>
      </c>
      <c r="T37" s="84">
        <v>200000</v>
      </c>
      <c r="U37" s="84">
        <v>1250000</v>
      </c>
      <c r="V37" s="84">
        <v>14800000</v>
      </c>
      <c r="W37" s="84">
        <v>0</v>
      </c>
      <c r="X37" s="84">
        <v>0</v>
      </c>
      <c r="Y37" s="85">
        <v>151226869</v>
      </c>
      <c r="Z37" s="86">
        <v>70226869</v>
      </c>
      <c r="AA37" s="84">
        <v>70000000</v>
      </c>
      <c r="AB37" s="84">
        <v>11000000</v>
      </c>
      <c r="AC37" s="87">
        <v>151226869</v>
      </c>
    </row>
    <row r="38" spans="1:29" ht="13.5">
      <c r="A38" s="46" t="s">
        <v>576</v>
      </c>
      <c r="B38" s="82" t="s">
        <v>546</v>
      </c>
      <c r="C38" s="83" t="s">
        <v>547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350000</v>
      </c>
      <c r="Q38" s="84">
        <v>0</v>
      </c>
      <c r="R38" s="84">
        <v>0</v>
      </c>
      <c r="S38" s="84">
        <v>0</v>
      </c>
      <c r="T38" s="84">
        <v>2150000</v>
      </c>
      <c r="U38" s="84">
        <v>0</v>
      </c>
      <c r="V38" s="84">
        <v>350000</v>
      </c>
      <c r="W38" s="84">
        <v>0</v>
      </c>
      <c r="X38" s="84">
        <v>0</v>
      </c>
      <c r="Y38" s="85">
        <v>2850000</v>
      </c>
      <c r="Z38" s="86">
        <v>0</v>
      </c>
      <c r="AA38" s="84">
        <v>0</v>
      </c>
      <c r="AB38" s="84">
        <v>2850000</v>
      </c>
      <c r="AC38" s="87">
        <v>2850000</v>
      </c>
    </row>
    <row r="39" spans="1:29" ht="12.75">
      <c r="A39" s="47" t="s">
        <v>0</v>
      </c>
      <c r="B39" s="88" t="s">
        <v>635</v>
      </c>
      <c r="C39" s="89" t="s">
        <v>0</v>
      </c>
      <c r="D39" s="89">
        <f aca="true" t="shared" si="4" ref="D39:AC39">SUM(D31:D38)</f>
        <v>182359645</v>
      </c>
      <c r="E39" s="89">
        <f t="shared" si="4"/>
        <v>27350000</v>
      </c>
      <c r="F39" s="89">
        <f t="shared" si="4"/>
        <v>141472374</v>
      </c>
      <c r="G39" s="89">
        <f t="shared" si="4"/>
        <v>263194520</v>
      </c>
      <c r="H39" s="89">
        <f t="shared" si="4"/>
        <v>148842840</v>
      </c>
      <c r="I39" s="89">
        <f t="shared" si="4"/>
        <v>2135000</v>
      </c>
      <c r="J39" s="89">
        <f t="shared" si="4"/>
        <v>0</v>
      </c>
      <c r="K39" s="89">
        <f t="shared" si="4"/>
        <v>0</v>
      </c>
      <c r="L39" s="89">
        <f t="shared" si="4"/>
        <v>3340000</v>
      </c>
      <c r="M39" s="89">
        <f t="shared" si="4"/>
        <v>28623061</v>
      </c>
      <c r="N39" s="89">
        <f t="shared" si="4"/>
        <v>0</v>
      </c>
      <c r="O39" s="89">
        <f t="shared" si="4"/>
        <v>950000</v>
      </c>
      <c r="P39" s="89">
        <f t="shared" si="4"/>
        <v>23825000</v>
      </c>
      <c r="Q39" s="89">
        <f t="shared" si="4"/>
        <v>0</v>
      </c>
      <c r="R39" s="89">
        <f t="shared" si="4"/>
        <v>450000</v>
      </c>
      <c r="S39" s="89">
        <f t="shared" si="4"/>
        <v>4901000</v>
      </c>
      <c r="T39" s="89">
        <f t="shared" si="4"/>
        <v>4614800</v>
      </c>
      <c r="U39" s="89">
        <f t="shared" si="4"/>
        <v>16614783</v>
      </c>
      <c r="V39" s="89">
        <f t="shared" si="4"/>
        <v>39042700</v>
      </c>
      <c r="W39" s="89">
        <f t="shared" si="4"/>
        <v>1000000</v>
      </c>
      <c r="X39" s="89">
        <f t="shared" si="4"/>
        <v>0</v>
      </c>
      <c r="Y39" s="90">
        <f t="shared" si="4"/>
        <v>888715723</v>
      </c>
      <c r="Z39" s="91">
        <f t="shared" si="4"/>
        <v>283949940</v>
      </c>
      <c r="AA39" s="89">
        <f t="shared" si="4"/>
        <v>323480000</v>
      </c>
      <c r="AB39" s="89">
        <f t="shared" si="4"/>
        <v>281285783</v>
      </c>
      <c r="AC39" s="92">
        <f t="shared" si="4"/>
        <v>888715723</v>
      </c>
    </row>
    <row r="40" spans="1:29" ht="13.5">
      <c r="A40" s="46" t="s">
        <v>575</v>
      </c>
      <c r="B40" s="82" t="s">
        <v>477</v>
      </c>
      <c r="C40" s="83" t="s">
        <v>478</v>
      </c>
      <c r="D40" s="84">
        <v>3773526</v>
      </c>
      <c r="E40" s="84">
        <v>1214600</v>
      </c>
      <c r="F40" s="84">
        <v>4581920</v>
      </c>
      <c r="G40" s="84">
        <v>1538374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5">
        <v>11108420</v>
      </c>
      <c r="Z40" s="86">
        <v>11108420</v>
      </c>
      <c r="AA40" s="84">
        <v>0</v>
      </c>
      <c r="AB40" s="84">
        <v>0</v>
      </c>
      <c r="AC40" s="87">
        <v>11108420</v>
      </c>
    </row>
    <row r="41" spans="1:29" ht="13.5">
      <c r="A41" s="46" t="s">
        <v>575</v>
      </c>
      <c r="B41" s="82" t="s">
        <v>479</v>
      </c>
      <c r="C41" s="83" t="s">
        <v>480</v>
      </c>
      <c r="D41" s="84">
        <v>2916231</v>
      </c>
      <c r="E41" s="84">
        <v>0</v>
      </c>
      <c r="F41" s="84">
        <v>4000000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4776869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5">
        <v>11693100</v>
      </c>
      <c r="Z41" s="86">
        <v>10475940</v>
      </c>
      <c r="AA41" s="84">
        <v>0</v>
      </c>
      <c r="AB41" s="84">
        <v>1217160</v>
      </c>
      <c r="AC41" s="87">
        <v>11693100</v>
      </c>
    </row>
    <row r="42" spans="1:29" ht="13.5">
      <c r="A42" s="46" t="s">
        <v>575</v>
      </c>
      <c r="B42" s="82" t="s">
        <v>481</v>
      </c>
      <c r="C42" s="83" t="s">
        <v>482</v>
      </c>
      <c r="D42" s="84">
        <v>2864299</v>
      </c>
      <c r="E42" s="84">
        <v>5185883</v>
      </c>
      <c r="F42" s="84">
        <v>7000000</v>
      </c>
      <c r="G42" s="84">
        <v>2705926</v>
      </c>
      <c r="H42" s="84">
        <v>0</v>
      </c>
      <c r="I42" s="84">
        <v>532875</v>
      </c>
      <c r="J42" s="84">
        <v>0</v>
      </c>
      <c r="K42" s="84">
        <v>0</v>
      </c>
      <c r="L42" s="84">
        <v>0</v>
      </c>
      <c r="M42" s="84">
        <v>3769467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465000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5">
        <v>22523450</v>
      </c>
      <c r="Z42" s="86">
        <v>22058450</v>
      </c>
      <c r="AA42" s="84">
        <v>0</v>
      </c>
      <c r="AB42" s="84">
        <v>465000</v>
      </c>
      <c r="AC42" s="87">
        <v>22523450</v>
      </c>
    </row>
    <row r="43" spans="1:29" ht="13.5">
      <c r="A43" s="46" t="s">
        <v>576</v>
      </c>
      <c r="B43" s="82" t="s">
        <v>562</v>
      </c>
      <c r="C43" s="83" t="s">
        <v>563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1</v>
      </c>
      <c r="S43" s="84">
        <v>4</v>
      </c>
      <c r="T43" s="84">
        <v>11</v>
      </c>
      <c r="U43" s="84">
        <v>2</v>
      </c>
      <c r="V43" s="84">
        <v>1</v>
      </c>
      <c r="W43" s="84">
        <v>0</v>
      </c>
      <c r="X43" s="84">
        <v>0</v>
      </c>
      <c r="Y43" s="85">
        <v>19</v>
      </c>
      <c r="Z43" s="86">
        <v>4</v>
      </c>
      <c r="AA43" s="84">
        <v>0</v>
      </c>
      <c r="AB43" s="84">
        <v>15</v>
      </c>
      <c r="AC43" s="87">
        <v>19</v>
      </c>
    </row>
    <row r="44" spans="1:29" ht="12.75">
      <c r="A44" s="47" t="s">
        <v>0</v>
      </c>
      <c r="B44" s="88" t="s">
        <v>636</v>
      </c>
      <c r="C44" s="89" t="s">
        <v>0</v>
      </c>
      <c r="D44" s="89">
        <f aca="true" t="shared" si="5" ref="D44:AC44">SUM(D40:D43)</f>
        <v>9554056</v>
      </c>
      <c r="E44" s="89">
        <f t="shared" si="5"/>
        <v>6400483</v>
      </c>
      <c r="F44" s="89">
        <f t="shared" si="5"/>
        <v>15581920</v>
      </c>
      <c r="G44" s="89">
        <f t="shared" si="5"/>
        <v>4244300</v>
      </c>
      <c r="H44" s="89">
        <f t="shared" si="5"/>
        <v>0</v>
      </c>
      <c r="I44" s="89">
        <f t="shared" si="5"/>
        <v>532875</v>
      </c>
      <c r="J44" s="89">
        <f t="shared" si="5"/>
        <v>0</v>
      </c>
      <c r="K44" s="89">
        <f t="shared" si="5"/>
        <v>0</v>
      </c>
      <c r="L44" s="89">
        <f t="shared" si="5"/>
        <v>0</v>
      </c>
      <c r="M44" s="89">
        <f t="shared" si="5"/>
        <v>8546336</v>
      </c>
      <c r="N44" s="89">
        <f t="shared" si="5"/>
        <v>0</v>
      </c>
      <c r="O44" s="89">
        <f t="shared" si="5"/>
        <v>0</v>
      </c>
      <c r="P44" s="89">
        <f t="shared" si="5"/>
        <v>0</v>
      </c>
      <c r="Q44" s="89">
        <f t="shared" si="5"/>
        <v>0</v>
      </c>
      <c r="R44" s="89">
        <f t="shared" si="5"/>
        <v>1</v>
      </c>
      <c r="S44" s="89">
        <f t="shared" si="5"/>
        <v>465004</v>
      </c>
      <c r="T44" s="89">
        <f t="shared" si="5"/>
        <v>11</v>
      </c>
      <c r="U44" s="89">
        <f t="shared" si="5"/>
        <v>2</v>
      </c>
      <c r="V44" s="89">
        <f t="shared" si="5"/>
        <v>1</v>
      </c>
      <c r="W44" s="89">
        <f t="shared" si="5"/>
        <v>0</v>
      </c>
      <c r="X44" s="89">
        <f t="shared" si="5"/>
        <v>0</v>
      </c>
      <c r="Y44" s="90">
        <f t="shared" si="5"/>
        <v>45324989</v>
      </c>
      <c r="Z44" s="91">
        <f t="shared" si="5"/>
        <v>43642814</v>
      </c>
      <c r="AA44" s="89">
        <f t="shared" si="5"/>
        <v>0</v>
      </c>
      <c r="AB44" s="89">
        <f t="shared" si="5"/>
        <v>1682175</v>
      </c>
      <c r="AC44" s="92">
        <f t="shared" si="5"/>
        <v>45324989</v>
      </c>
    </row>
    <row r="45" spans="1:29" ht="12.75">
      <c r="A45" s="47" t="s">
        <v>0</v>
      </c>
      <c r="B45" s="88" t="s">
        <v>637</v>
      </c>
      <c r="C45" s="89" t="s">
        <v>0</v>
      </c>
      <c r="D45" s="89">
        <f aca="true" t="shared" si="6" ref="D45:AC45">SUM(D9,D11:D16,D18:D23,D25:D29,D31:D38,D40:D43)</f>
        <v>2259533551</v>
      </c>
      <c r="E45" s="89">
        <f t="shared" si="6"/>
        <v>427834770</v>
      </c>
      <c r="F45" s="89">
        <f t="shared" si="6"/>
        <v>1954533750</v>
      </c>
      <c r="G45" s="89">
        <f t="shared" si="6"/>
        <v>1863062275</v>
      </c>
      <c r="H45" s="89">
        <f t="shared" si="6"/>
        <v>3811468047</v>
      </c>
      <c r="I45" s="89">
        <f t="shared" si="6"/>
        <v>460004629</v>
      </c>
      <c r="J45" s="89">
        <f t="shared" si="6"/>
        <v>0</v>
      </c>
      <c r="K45" s="89">
        <f t="shared" si="6"/>
        <v>92600305</v>
      </c>
      <c r="L45" s="89">
        <f t="shared" si="6"/>
        <v>265877774</v>
      </c>
      <c r="M45" s="89">
        <f t="shared" si="6"/>
        <v>687674470</v>
      </c>
      <c r="N45" s="89">
        <f t="shared" si="6"/>
        <v>2000000</v>
      </c>
      <c r="O45" s="89">
        <f t="shared" si="6"/>
        <v>9050000</v>
      </c>
      <c r="P45" s="89">
        <f t="shared" si="6"/>
        <v>1045001001</v>
      </c>
      <c r="Q45" s="89">
        <f t="shared" si="6"/>
        <v>0</v>
      </c>
      <c r="R45" s="89">
        <f t="shared" si="6"/>
        <v>232408606</v>
      </c>
      <c r="S45" s="89">
        <f t="shared" si="6"/>
        <v>173551597</v>
      </c>
      <c r="T45" s="89">
        <f t="shared" si="6"/>
        <v>121944466</v>
      </c>
      <c r="U45" s="89">
        <f t="shared" si="6"/>
        <v>168774910</v>
      </c>
      <c r="V45" s="89">
        <f t="shared" si="6"/>
        <v>546759178</v>
      </c>
      <c r="W45" s="89">
        <f t="shared" si="6"/>
        <v>14663628</v>
      </c>
      <c r="X45" s="89">
        <f t="shared" si="6"/>
        <v>0</v>
      </c>
      <c r="Y45" s="90">
        <f t="shared" si="6"/>
        <v>14136742957</v>
      </c>
      <c r="Z45" s="91">
        <f t="shared" si="6"/>
        <v>3825097272</v>
      </c>
      <c r="AA45" s="89">
        <f t="shared" si="6"/>
        <v>7660896154</v>
      </c>
      <c r="AB45" s="89">
        <f t="shared" si="6"/>
        <v>2501359970</v>
      </c>
      <c r="AC45" s="92">
        <f t="shared" si="6"/>
        <v>13987353396</v>
      </c>
    </row>
    <row r="46" spans="1:29" ht="13.5">
      <c r="A46" s="37"/>
      <c r="B46" s="93" t="s">
        <v>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5"/>
      <c r="Z46" s="96"/>
      <c r="AA46" s="94"/>
      <c r="AB46" s="94"/>
      <c r="AC46" s="97"/>
    </row>
    <row r="47" spans="1:29" ht="13.5">
      <c r="A47" s="56" t="s">
        <v>0</v>
      </c>
      <c r="B47" s="153" t="s">
        <v>52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98"/>
      <c r="V47" s="98"/>
      <c r="W47" s="98"/>
      <c r="X47" s="98"/>
      <c r="Y47" s="99"/>
      <c r="Z47" s="100"/>
      <c r="AA47" s="98"/>
      <c r="AB47" s="98"/>
      <c r="AC47" s="101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47:T47"/>
    <mergeCell ref="B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20" width="10.7109375" style="0" customWidth="1"/>
    <col min="21" max="21" width="11.7109375" style="0" customWidth="1"/>
    <col min="22" max="24" width="10.7109375" style="0" customWidth="1"/>
    <col min="25" max="25" width="11.7109375" style="0" customWidth="1"/>
    <col min="26" max="28" width="10.7109375" style="0" customWidth="1"/>
    <col min="29" max="29" width="11.7109375" style="0" customWidth="1"/>
  </cols>
  <sheetData>
    <row r="1" spans="1:29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ht="15.7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2"/>
      <c r="AE2" s="2"/>
      <c r="AF2" s="2"/>
      <c r="AG2" s="2"/>
    </row>
    <row r="3" spans="1:29" ht="16.5" customHeight="1">
      <c r="A3" s="4" t="s">
        <v>0</v>
      </c>
      <c r="B3" s="136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9" customFormat="1" ht="16.5" customHeight="1">
      <c r="A4" s="6" t="s">
        <v>0</v>
      </c>
      <c r="B4" s="7" t="s">
        <v>0</v>
      </c>
      <c r="C4" s="8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s="9" customFormat="1" ht="81.75" customHeight="1">
      <c r="A5" s="10" t="s">
        <v>0</v>
      </c>
      <c r="B5" s="11" t="s">
        <v>4</v>
      </c>
      <c r="C5" s="12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8"/>
      <c r="Z6" s="17"/>
      <c r="AA6" s="16"/>
      <c r="AB6" s="16"/>
      <c r="AC6" s="18"/>
    </row>
    <row r="7" spans="1:29" s="9" customFormat="1" ht="12.75">
      <c r="A7" s="19" t="s">
        <v>0</v>
      </c>
      <c r="B7" s="20" t="s">
        <v>53</v>
      </c>
      <c r="C7" s="14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  <c r="Y7" s="24"/>
      <c r="Z7" s="23"/>
      <c r="AA7" s="22"/>
      <c r="AB7" s="22"/>
      <c r="AC7" s="24"/>
    </row>
    <row r="8" spans="1:29" s="9" customFormat="1" ht="12.75">
      <c r="A8" s="19" t="s">
        <v>0</v>
      </c>
      <c r="B8" s="25"/>
      <c r="C8" s="14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2"/>
      <c r="Y8" s="24"/>
      <c r="Z8" s="23"/>
      <c r="AA8" s="22"/>
      <c r="AB8" s="22"/>
      <c r="AC8" s="24"/>
    </row>
    <row r="9" spans="1:29" s="9" customFormat="1" ht="12.75">
      <c r="A9" s="26" t="s">
        <v>33</v>
      </c>
      <c r="B9" s="57" t="s">
        <v>54</v>
      </c>
      <c r="C9" s="58" t="s">
        <v>55</v>
      </c>
      <c r="D9" s="59">
        <v>396772135</v>
      </c>
      <c r="E9" s="60">
        <v>30210000</v>
      </c>
      <c r="F9" s="60">
        <v>224632329</v>
      </c>
      <c r="G9" s="60">
        <v>523887665</v>
      </c>
      <c r="H9" s="60">
        <v>704529622</v>
      </c>
      <c r="I9" s="60">
        <v>0</v>
      </c>
      <c r="J9" s="60">
        <v>0</v>
      </c>
      <c r="K9" s="60">
        <v>0</v>
      </c>
      <c r="L9" s="60">
        <v>0</v>
      </c>
      <c r="M9" s="60">
        <v>91900000</v>
      </c>
      <c r="N9" s="61">
        <v>1800000</v>
      </c>
      <c r="O9" s="60">
        <v>0</v>
      </c>
      <c r="P9" s="60">
        <v>70000000</v>
      </c>
      <c r="Q9" s="60">
        <v>0</v>
      </c>
      <c r="R9" s="60">
        <v>1883200</v>
      </c>
      <c r="S9" s="60">
        <v>789888</v>
      </c>
      <c r="T9" s="60">
        <v>10293312</v>
      </c>
      <c r="U9" s="60">
        <v>23000000</v>
      </c>
      <c r="V9" s="61">
        <v>22000000</v>
      </c>
      <c r="W9" s="62">
        <v>15000000</v>
      </c>
      <c r="X9" s="61">
        <v>600000</v>
      </c>
      <c r="Y9" s="63">
        <v>2117298151</v>
      </c>
      <c r="Z9" s="62">
        <v>758777980</v>
      </c>
      <c r="AA9" s="61">
        <v>866770002</v>
      </c>
      <c r="AB9" s="61">
        <v>491750169</v>
      </c>
      <c r="AC9" s="63">
        <v>2117298151</v>
      </c>
    </row>
    <row r="10" spans="1:29" s="9" customFormat="1" ht="12.75">
      <c r="A10" s="26" t="s">
        <v>33</v>
      </c>
      <c r="B10" s="57" t="s">
        <v>56</v>
      </c>
      <c r="C10" s="58" t="s">
        <v>57</v>
      </c>
      <c r="D10" s="59">
        <v>1744922947</v>
      </c>
      <c r="E10" s="60">
        <v>375198179</v>
      </c>
      <c r="F10" s="60">
        <v>1348086585</v>
      </c>
      <c r="G10" s="60">
        <v>1326957636</v>
      </c>
      <c r="H10" s="60">
        <v>3371119537</v>
      </c>
      <c r="I10" s="60">
        <v>391115971</v>
      </c>
      <c r="J10" s="60">
        <v>0</v>
      </c>
      <c r="K10" s="60">
        <v>92600305</v>
      </c>
      <c r="L10" s="60">
        <v>262037774</v>
      </c>
      <c r="M10" s="60">
        <v>557047078</v>
      </c>
      <c r="N10" s="61">
        <v>0</v>
      </c>
      <c r="O10" s="60">
        <v>0</v>
      </c>
      <c r="P10" s="60">
        <v>978000952</v>
      </c>
      <c r="Q10" s="60">
        <v>0</v>
      </c>
      <c r="R10" s="60">
        <v>223859312</v>
      </c>
      <c r="S10" s="60">
        <v>142986389</v>
      </c>
      <c r="T10" s="60">
        <v>111109141</v>
      </c>
      <c r="U10" s="60">
        <v>119299210</v>
      </c>
      <c r="V10" s="61">
        <v>443851062</v>
      </c>
      <c r="W10" s="62">
        <v>13663628</v>
      </c>
      <c r="X10" s="61">
        <v>0</v>
      </c>
      <c r="Y10" s="63">
        <v>11501855706</v>
      </c>
      <c r="Z10" s="62">
        <v>2877431276</v>
      </c>
      <c r="AA10" s="61">
        <v>7000000000</v>
      </c>
      <c r="AB10" s="61">
        <v>1624424430</v>
      </c>
      <c r="AC10" s="63">
        <v>11501855706</v>
      </c>
    </row>
    <row r="11" spans="1:29" s="9" customFormat="1" ht="12.75">
      <c r="A11" s="26" t="s">
        <v>33</v>
      </c>
      <c r="B11" s="57" t="s">
        <v>58</v>
      </c>
      <c r="C11" s="58" t="s">
        <v>59</v>
      </c>
      <c r="D11" s="59">
        <v>537362253</v>
      </c>
      <c r="E11" s="60">
        <v>9000000</v>
      </c>
      <c r="F11" s="60">
        <v>378650000</v>
      </c>
      <c r="G11" s="60">
        <v>459000000</v>
      </c>
      <c r="H11" s="60">
        <v>383099944</v>
      </c>
      <c r="I11" s="60">
        <v>127400000</v>
      </c>
      <c r="J11" s="60">
        <v>0</v>
      </c>
      <c r="K11" s="60">
        <v>0</v>
      </c>
      <c r="L11" s="60">
        <v>194979250</v>
      </c>
      <c r="M11" s="60">
        <v>578277908</v>
      </c>
      <c r="N11" s="61">
        <v>0</v>
      </c>
      <c r="O11" s="60">
        <v>893246093</v>
      </c>
      <c r="P11" s="60">
        <v>371343735</v>
      </c>
      <c r="Q11" s="60">
        <v>0</v>
      </c>
      <c r="R11" s="60">
        <v>0</v>
      </c>
      <c r="S11" s="60">
        <v>502275</v>
      </c>
      <c r="T11" s="60">
        <v>45067403</v>
      </c>
      <c r="U11" s="60">
        <v>55990274</v>
      </c>
      <c r="V11" s="61">
        <v>76915400</v>
      </c>
      <c r="W11" s="62">
        <v>0</v>
      </c>
      <c r="X11" s="61">
        <v>0</v>
      </c>
      <c r="Y11" s="63">
        <v>4110834535</v>
      </c>
      <c r="Z11" s="62">
        <v>2248629346</v>
      </c>
      <c r="AA11" s="61">
        <v>1311097133</v>
      </c>
      <c r="AB11" s="61">
        <v>551108056</v>
      </c>
      <c r="AC11" s="63">
        <v>4110834535</v>
      </c>
    </row>
    <row r="12" spans="1:29" s="9" customFormat="1" ht="12.75">
      <c r="A12" s="26" t="s">
        <v>33</v>
      </c>
      <c r="B12" s="57" t="s">
        <v>60</v>
      </c>
      <c r="C12" s="58" t="s">
        <v>61</v>
      </c>
      <c r="D12" s="59">
        <v>2093849000</v>
      </c>
      <c r="E12" s="60">
        <v>65375000</v>
      </c>
      <c r="F12" s="60">
        <v>628849000</v>
      </c>
      <c r="G12" s="60">
        <v>346400000</v>
      </c>
      <c r="H12" s="60">
        <v>354668000</v>
      </c>
      <c r="I12" s="60">
        <v>161500000</v>
      </c>
      <c r="J12" s="60">
        <v>0</v>
      </c>
      <c r="K12" s="60">
        <v>17382000</v>
      </c>
      <c r="L12" s="60">
        <v>18176000</v>
      </c>
      <c r="M12" s="60">
        <v>395895000</v>
      </c>
      <c r="N12" s="61">
        <v>0</v>
      </c>
      <c r="O12" s="60">
        <v>21559000</v>
      </c>
      <c r="P12" s="60">
        <v>1107549000</v>
      </c>
      <c r="Q12" s="60">
        <v>0</v>
      </c>
      <c r="R12" s="60">
        <v>138745000</v>
      </c>
      <c r="S12" s="60">
        <v>52951000</v>
      </c>
      <c r="T12" s="60">
        <v>28586000</v>
      </c>
      <c r="U12" s="60">
        <v>127829000</v>
      </c>
      <c r="V12" s="61">
        <v>429346000</v>
      </c>
      <c r="W12" s="62">
        <v>53476000</v>
      </c>
      <c r="X12" s="61">
        <v>0</v>
      </c>
      <c r="Y12" s="63">
        <v>6042135000</v>
      </c>
      <c r="Z12" s="62">
        <v>3830194000</v>
      </c>
      <c r="AA12" s="61">
        <v>1000000000</v>
      </c>
      <c r="AB12" s="61">
        <v>1211941000</v>
      </c>
      <c r="AC12" s="63">
        <v>6042135000</v>
      </c>
    </row>
    <row r="13" spans="1:29" s="9" customFormat="1" ht="12.75">
      <c r="A13" s="26" t="s">
        <v>33</v>
      </c>
      <c r="B13" s="57" t="s">
        <v>62</v>
      </c>
      <c r="C13" s="58" t="s">
        <v>63</v>
      </c>
      <c r="D13" s="59">
        <v>2787247014</v>
      </c>
      <c r="E13" s="60">
        <v>140500000</v>
      </c>
      <c r="F13" s="60">
        <v>841133000</v>
      </c>
      <c r="G13" s="60">
        <v>796400000</v>
      </c>
      <c r="H13" s="60">
        <v>335400000</v>
      </c>
      <c r="I13" s="60">
        <v>167000000</v>
      </c>
      <c r="J13" s="60">
        <v>0</v>
      </c>
      <c r="K13" s="60">
        <v>0</v>
      </c>
      <c r="L13" s="60">
        <v>60000000</v>
      </c>
      <c r="M13" s="60">
        <v>407225000</v>
      </c>
      <c r="N13" s="61">
        <v>0</v>
      </c>
      <c r="O13" s="60">
        <v>135236000</v>
      </c>
      <c r="P13" s="60">
        <v>1934752411</v>
      </c>
      <c r="Q13" s="60">
        <v>65000000</v>
      </c>
      <c r="R13" s="60">
        <v>296098000</v>
      </c>
      <c r="S13" s="60">
        <v>198200000</v>
      </c>
      <c r="T13" s="60">
        <v>16815000</v>
      </c>
      <c r="U13" s="60">
        <v>62675000</v>
      </c>
      <c r="V13" s="61">
        <v>546466575</v>
      </c>
      <c r="W13" s="62">
        <v>0</v>
      </c>
      <c r="X13" s="61">
        <v>12000000</v>
      </c>
      <c r="Y13" s="63">
        <v>8802148000</v>
      </c>
      <c r="Z13" s="62">
        <v>3259148000</v>
      </c>
      <c r="AA13" s="61">
        <v>2594000000</v>
      </c>
      <c r="AB13" s="61">
        <v>2949000000</v>
      </c>
      <c r="AC13" s="63">
        <v>8802148000</v>
      </c>
    </row>
    <row r="14" spans="1:29" s="9" customFormat="1" ht="12.75">
      <c r="A14" s="26" t="s">
        <v>33</v>
      </c>
      <c r="B14" s="57" t="s">
        <v>64</v>
      </c>
      <c r="C14" s="58" t="s">
        <v>65</v>
      </c>
      <c r="D14" s="59">
        <v>173111285</v>
      </c>
      <c r="E14" s="60">
        <v>2412655</v>
      </c>
      <c r="F14" s="60">
        <v>92789359</v>
      </c>
      <c r="G14" s="60">
        <v>346782751</v>
      </c>
      <c r="H14" s="60">
        <v>202989813</v>
      </c>
      <c r="I14" s="60">
        <v>4691274</v>
      </c>
      <c r="J14" s="60">
        <v>0</v>
      </c>
      <c r="K14" s="60">
        <v>0</v>
      </c>
      <c r="L14" s="60">
        <v>0</v>
      </c>
      <c r="M14" s="60">
        <v>133420941</v>
      </c>
      <c r="N14" s="61">
        <v>0</v>
      </c>
      <c r="O14" s="60">
        <v>0</v>
      </c>
      <c r="P14" s="60">
        <v>1500000</v>
      </c>
      <c r="Q14" s="60">
        <v>0</v>
      </c>
      <c r="R14" s="60">
        <v>21331000</v>
      </c>
      <c r="S14" s="60">
        <v>20765010</v>
      </c>
      <c r="T14" s="60">
        <v>2516427</v>
      </c>
      <c r="U14" s="60">
        <v>13821500</v>
      </c>
      <c r="V14" s="61">
        <v>230200000</v>
      </c>
      <c r="W14" s="62">
        <v>0</v>
      </c>
      <c r="X14" s="61">
        <v>0</v>
      </c>
      <c r="Y14" s="63">
        <v>1246332015</v>
      </c>
      <c r="Z14" s="62">
        <v>1034018712</v>
      </c>
      <c r="AA14" s="61">
        <v>0</v>
      </c>
      <c r="AB14" s="61">
        <v>212313303</v>
      </c>
      <c r="AC14" s="63">
        <v>1246332015</v>
      </c>
    </row>
    <row r="15" spans="1:29" s="9" customFormat="1" ht="12.75">
      <c r="A15" s="26" t="s">
        <v>33</v>
      </c>
      <c r="B15" s="57" t="s">
        <v>66</v>
      </c>
      <c r="C15" s="58" t="s">
        <v>67</v>
      </c>
      <c r="D15" s="59">
        <v>345274980</v>
      </c>
      <c r="E15" s="60">
        <v>58334870</v>
      </c>
      <c r="F15" s="60">
        <v>98383940</v>
      </c>
      <c r="G15" s="60">
        <v>201040160</v>
      </c>
      <c r="H15" s="60">
        <v>181985050</v>
      </c>
      <c r="I15" s="60">
        <v>0</v>
      </c>
      <c r="J15" s="60">
        <v>0</v>
      </c>
      <c r="K15" s="60">
        <v>0</v>
      </c>
      <c r="L15" s="60">
        <v>9000000</v>
      </c>
      <c r="M15" s="60">
        <v>72950000</v>
      </c>
      <c r="N15" s="61">
        <v>0</v>
      </c>
      <c r="O15" s="60">
        <v>0</v>
      </c>
      <c r="P15" s="60">
        <v>48974430</v>
      </c>
      <c r="Q15" s="60">
        <v>0</v>
      </c>
      <c r="R15" s="60">
        <v>11916000</v>
      </c>
      <c r="S15" s="60">
        <v>9444780</v>
      </c>
      <c r="T15" s="60">
        <v>3500000</v>
      </c>
      <c r="U15" s="60">
        <v>37500000</v>
      </c>
      <c r="V15" s="61">
        <v>108800000</v>
      </c>
      <c r="W15" s="62">
        <v>35000000</v>
      </c>
      <c r="X15" s="61">
        <v>0</v>
      </c>
      <c r="Y15" s="63">
        <v>1222104210</v>
      </c>
      <c r="Z15" s="62">
        <v>785193410</v>
      </c>
      <c r="AA15" s="61">
        <v>0</v>
      </c>
      <c r="AB15" s="61">
        <v>390549210</v>
      </c>
      <c r="AC15" s="63">
        <v>1175742620</v>
      </c>
    </row>
    <row r="16" spans="1:29" s="9" customFormat="1" ht="12.75">
      <c r="A16" s="26" t="s">
        <v>33</v>
      </c>
      <c r="B16" s="57" t="s">
        <v>68</v>
      </c>
      <c r="C16" s="58" t="s">
        <v>69</v>
      </c>
      <c r="D16" s="59">
        <v>1054919718</v>
      </c>
      <c r="E16" s="60">
        <v>110000000</v>
      </c>
      <c r="F16" s="60">
        <v>513994584</v>
      </c>
      <c r="G16" s="60">
        <v>498920330</v>
      </c>
      <c r="H16" s="60">
        <v>371789299</v>
      </c>
      <c r="I16" s="60">
        <v>20300000</v>
      </c>
      <c r="J16" s="60">
        <v>0</v>
      </c>
      <c r="K16" s="60">
        <v>0</v>
      </c>
      <c r="L16" s="60">
        <v>73000000</v>
      </c>
      <c r="M16" s="60">
        <v>202446000</v>
      </c>
      <c r="N16" s="61">
        <v>0</v>
      </c>
      <c r="O16" s="60">
        <v>2688000</v>
      </c>
      <c r="P16" s="60">
        <v>395172940</v>
      </c>
      <c r="Q16" s="60">
        <v>20000000</v>
      </c>
      <c r="R16" s="60">
        <v>153253946</v>
      </c>
      <c r="S16" s="60">
        <v>37200000</v>
      </c>
      <c r="T16" s="60">
        <v>5250000</v>
      </c>
      <c r="U16" s="60">
        <v>127500000</v>
      </c>
      <c r="V16" s="61">
        <v>299500000</v>
      </c>
      <c r="W16" s="62">
        <v>0</v>
      </c>
      <c r="X16" s="61">
        <v>0</v>
      </c>
      <c r="Y16" s="63">
        <v>3885934817</v>
      </c>
      <c r="Z16" s="62">
        <v>2211003281</v>
      </c>
      <c r="AA16" s="61">
        <v>1500000000</v>
      </c>
      <c r="AB16" s="61">
        <v>174931536</v>
      </c>
      <c r="AC16" s="63">
        <v>3885934817</v>
      </c>
    </row>
    <row r="17" spans="1:29" s="9" customFormat="1" ht="12.75">
      <c r="A17" s="26" t="s">
        <v>0</v>
      </c>
      <c r="B17" s="116" t="s">
        <v>574</v>
      </c>
      <c r="C17" s="58" t="s">
        <v>0</v>
      </c>
      <c r="D17" s="68">
        <f aca="true" t="shared" si="0" ref="D17:AC17">SUM(D9:D16)</f>
        <v>9133459332</v>
      </c>
      <c r="E17" s="69">
        <f t="shared" si="0"/>
        <v>791030704</v>
      </c>
      <c r="F17" s="69">
        <f t="shared" si="0"/>
        <v>4126518797</v>
      </c>
      <c r="G17" s="69">
        <f t="shared" si="0"/>
        <v>4499388542</v>
      </c>
      <c r="H17" s="69">
        <f t="shared" si="0"/>
        <v>5905581265</v>
      </c>
      <c r="I17" s="69">
        <f t="shared" si="0"/>
        <v>872007245</v>
      </c>
      <c r="J17" s="69">
        <f t="shared" si="0"/>
        <v>0</v>
      </c>
      <c r="K17" s="69">
        <f t="shared" si="0"/>
        <v>109982305</v>
      </c>
      <c r="L17" s="69">
        <f t="shared" si="0"/>
        <v>617193024</v>
      </c>
      <c r="M17" s="69">
        <f t="shared" si="0"/>
        <v>2439161927</v>
      </c>
      <c r="N17" s="117">
        <f t="shared" si="0"/>
        <v>1800000</v>
      </c>
      <c r="O17" s="69">
        <f t="shared" si="0"/>
        <v>1052729093</v>
      </c>
      <c r="P17" s="69">
        <f t="shared" si="0"/>
        <v>4907293468</v>
      </c>
      <c r="Q17" s="69">
        <f t="shared" si="0"/>
        <v>85000000</v>
      </c>
      <c r="R17" s="69">
        <f t="shared" si="0"/>
        <v>847086458</v>
      </c>
      <c r="S17" s="69">
        <f t="shared" si="0"/>
        <v>462839342</v>
      </c>
      <c r="T17" s="69">
        <f t="shared" si="0"/>
        <v>223137283</v>
      </c>
      <c r="U17" s="69">
        <f t="shared" si="0"/>
        <v>567614984</v>
      </c>
      <c r="V17" s="117">
        <f t="shared" si="0"/>
        <v>2157079037</v>
      </c>
      <c r="W17" s="118">
        <f t="shared" si="0"/>
        <v>117139628</v>
      </c>
      <c r="X17" s="117">
        <f t="shared" si="0"/>
        <v>12600000</v>
      </c>
      <c r="Y17" s="72">
        <f t="shared" si="0"/>
        <v>38928642434</v>
      </c>
      <c r="Z17" s="118">
        <f t="shared" si="0"/>
        <v>17004396005</v>
      </c>
      <c r="AA17" s="117">
        <f t="shared" si="0"/>
        <v>14271867135</v>
      </c>
      <c r="AB17" s="117">
        <f t="shared" si="0"/>
        <v>7606017704</v>
      </c>
      <c r="AC17" s="72">
        <f t="shared" si="0"/>
        <v>38882280844</v>
      </c>
    </row>
    <row r="18" spans="1:29" s="9" customFormat="1" ht="12.75">
      <c r="A18" s="28" t="s">
        <v>0</v>
      </c>
      <c r="B18" s="119"/>
      <c r="C18" s="120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2"/>
      <c r="P18" s="122"/>
      <c r="Q18" s="122"/>
      <c r="R18" s="122"/>
      <c r="S18" s="122"/>
      <c r="T18" s="122"/>
      <c r="U18" s="122"/>
      <c r="V18" s="123"/>
      <c r="W18" s="124"/>
      <c r="X18" s="123"/>
      <c r="Y18" s="125"/>
      <c r="Z18" s="124"/>
      <c r="AA18" s="123"/>
      <c r="AB18" s="123"/>
      <c r="AC18" s="125"/>
    </row>
    <row r="19" spans="1:29" ht="12.75">
      <c r="A19" s="2" t="s">
        <v>0</v>
      </c>
      <c r="B19" s="134" t="s">
        <v>52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1:29" ht="12.75">
      <c r="A20" s="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2.75">
      <c r="A21" s="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2.75">
      <c r="A22" s="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2.75">
      <c r="A23" s="2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2.75">
      <c r="A24" s="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2.75">
      <c r="A25" s="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2.75">
      <c r="A26" s="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2.75">
      <c r="A27" s="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2.75">
      <c r="A28" s="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2.75">
      <c r="A29" s="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2.75">
      <c r="A30" s="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2.75">
      <c r="A31" s="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2.75">
      <c r="A32" s="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2.75">
      <c r="A33" s="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2.75">
      <c r="A34" s="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2.75">
      <c r="A35" s="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19:AC19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2" width="10.7109375" style="0" customWidth="1"/>
    <col min="13" max="13" width="11.7109375" style="0" customWidth="1"/>
    <col min="14" max="20" width="10.7109375" style="0" customWidth="1"/>
    <col min="21" max="21" width="11.7109375" style="0" customWidth="1"/>
    <col min="22" max="24" width="10.7109375" style="0" customWidth="1"/>
    <col min="25" max="25" width="11.7109375" style="0" customWidth="1"/>
    <col min="26" max="29" width="10.7109375" style="0" customWidth="1"/>
  </cols>
  <sheetData>
    <row r="1" spans="1:29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s="5" customFormat="1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9" customFormat="1" ht="16.5" customHeight="1">
      <c r="A4" s="6" t="s">
        <v>0</v>
      </c>
      <c r="B4" s="7" t="s">
        <v>0</v>
      </c>
      <c r="C4" s="8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s="9" customFormat="1" ht="81.75" customHeight="1">
      <c r="A5" s="10" t="s">
        <v>0</v>
      </c>
      <c r="B5" s="11" t="s">
        <v>4</v>
      </c>
      <c r="C5" s="12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8"/>
      <c r="Z6" s="17"/>
      <c r="AA6" s="16"/>
      <c r="AB6" s="16"/>
      <c r="AC6" s="18"/>
    </row>
    <row r="7" spans="1:29" s="9" customFormat="1" ht="12.75">
      <c r="A7" s="19" t="s">
        <v>0</v>
      </c>
      <c r="B7" s="20" t="s">
        <v>70</v>
      </c>
      <c r="C7" s="14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  <c r="Y7" s="24"/>
      <c r="Z7" s="23"/>
      <c r="AA7" s="22"/>
      <c r="AB7" s="22"/>
      <c r="AC7" s="24"/>
    </row>
    <row r="8" spans="1:29" s="9" customFormat="1" ht="12.75">
      <c r="A8" s="19" t="s">
        <v>0</v>
      </c>
      <c r="B8" s="25"/>
      <c r="C8" s="14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2"/>
      <c r="Y8" s="24"/>
      <c r="Z8" s="23"/>
      <c r="AA8" s="22"/>
      <c r="AB8" s="22"/>
      <c r="AC8" s="24"/>
    </row>
    <row r="9" spans="1:29" s="9" customFormat="1" ht="12.75" customHeight="1">
      <c r="A9" s="26" t="s">
        <v>33</v>
      </c>
      <c r="B9" s="57" t="s">
        <v>71</v>
      </c>
      <c r="C9" s="58" t="s">
        <v>72</v>
      </c>
      <c r="D9" s="59">
        <v>45036731</v>
      </c>
      <c r="E9" s="60">
        <v>0</v>
      </c>
      <c r="F9" s="60">
        <v>16919909</v>
      </c>
      <c r="G9" s="60">
        <v>29838100</v>
      </c>
      <c r="H9" s="60">
        <v>84116260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1">
        <v>0</v>
      </c>
      <c r="W9" s="62">
        <v>0</v>
      </c>
      <c r="X9" s="61">
        <v>0</v>
      </c>
      <c r="Y9" s="63">
        <v>175911000</v>
      </c>
      <c r="Z9" s="62">
        <v>175911000</v>
      </c>
      <c r="AA9" s="61">
        <v>0</v>
      </c>
      <c r="AB9" s="61">
        <v>0</v>
      </c>
      <c r="AC9" s="64">
        <v>175911000</v>
      </c>
    </row>
    <row r="10" spans="1:29" s="9" customFormat="1" ht="12.75" customHeight="1">
      <c r="A10" s="26" t="s">
        <v>33</v>
      </c>
      <c r="B10" s="57" t="s">
        <v>73</v>
      </c>
      <c r="C10" s="58" t="s">
        <v>74</v>
      </c>
      <c r="D10" s="59">
        <v>53729704</v>
      </c>
      <c r="E10" s="60">
        <v>0</v>
      </c>
      <c r="F10" s="60">
        <v>101700000</v>
      </c>
      <c r="G10" s="60">
        <v>33555301</v>
      </c>
      <c r="H10" s="60">
        <v>50108701</v>
      </c>
      <c r="I10" s="60">
        <v>0</v>
      </c>
      <c r="J10" s="60">
        <v>0</v>
      </c>
      <c r="K10" s="60">
        <v>0</v>
      </c>
      <c r="L10" s="60">
        <v>0</v>
      </c>
      <c r="M10" s="60">
        <v>50362904</v>
      </c>
      <c r="N10" s="60">
        <v>0</v>
      </c>
      <c r="O10" s="60">
        <v>0</v>
      </c>
      <c r="P10" s="60">
        <v>0</v>
      </c>
      <c r="Q10" s="60">
        <v>0</v>
      </c>
      <c r="R10" s="60">
        <v>7847990</v>
      </c>
      <c r="S10" s="60">
        <v>1040000</v>
      </c>
      <c r="T10" s="60">
        <v>316000</v>
      </c>
      <c r="U10" s="60">
        <v>2553000</v>
      </c>
      <c r="V10" s="61">
        <v>62165000</v>
      </c>
      <c r="W10" s="62">
        <v>0</v>
      </c>
      <c r="X10" s="61">
        <v>0</v>
      </c>
      <c r="Y10" s="63">
        <v>363378600</v>
      </c>
      <c r="Z10" s="62">
        <v>214104600</v>
      </c>
      <c r="AA10" s="61">
        <v>0</v>
      </c>
      <c r="AB10" s="61">
        <v>149274000</v>
      </c>
      <c r="AC10" s="64">
        <v>363378600</v>
      </c>
    </row>
    <row r="11" spans="1:29" s="9" customFormat="1" ht="12.75" customHeight="1">
      <c r="A11" s="26" t="s">
        <v>33</v>
      </c>
      <c r="B11" s="57" t="s">
        <v>75</v>
      </c>
      <c r="C11" s="58" t="s">
        <v>76</v>
      </c>
      <c r="D11" s="59">
        <v>56125000</v>
      </c>
      <c r="E11" s="60">
        <v>0</v>
      </c>
      <c r="F11" s="60">
        <v>56231422</v>
      </c>
      <c r="G11" s="60">
        <v>33264927</v>
      </c>
      <c r="H11" s="60">
        <v>20622000</v>
      </c>
      <c r="I11" s="60">
        <v>12500000</v>
      </c>
      <c r="J11" s="60">
        <v>0</v>
      </c>
      <c r="K11" s="60">
        <v>0</v>
      </c>
      <c r="L11" s="60">
        <v>0</v>
      </c>
      <c r="M11" s="60">
        <v>59508661</v>
      </c>
      <c r="N11" s="60">
        <v>0</v>
      </c>
      <c r="O11" s="60">
        <v>0</v>
      </c>
      <c r="P11" s="60">
        <v>0</v>
      </c>
      <c r="Q11" s="60">
        <v>0</v>
      </c>
      <c r="R11" s="60">
        <v>2000000</v>
      </c>
      <c r="S11" s="60">
        <v>25089250</v>
      </c>
      <c r="T11" s="60">
        <v>2971538</v>
      </c>
      <c r="U11" s="60">
        <v>50000</v>
      </c>
      <c r="V11" s="61">
        <v>0</v>
      </c>
      <c r="W11" s="62">
        <v>0</v>
      </c>
      <c r="X11" s="61">
        <v>0</v>
      </c>
      <c r="Y11" s="63">
        <v>268362798</v>
      </c>
      <c r="Z11" s="62">
        <v>220851449</v>
      </c>
      <c r="AA11" s="61">
        <v>0</v>
      </c>
      <c r="AB11" s="61">
        <v>47511349</v>
      </c>
      <c r="AC11" s="64">
        <v>268362798</v>
      </c>
    </row>
    <row r="12" spans="1:29" s="9" customFormat="1" ht="12.75" customHeight="1">
      <c r="A12" s="26" t="s">
        <v>33</v>
      </c>
      <c r="B12" s="57" t="s">
        <v>77</v>
      </c>
      <c r="C12" s="58" t="s">
        <v>78</v>
      </c>
      <c r="D12" s="59">
        <v>78250070</v>
      </c>
      <c r="E12" s="60">
        <v>0</v>
      </c>
      <c r="F12" s="60">
        <v>10400000</v>
      </c>
      <c r="G12" s="60">
        <v>206816702</v>
      </c>
      <c r="H12" s="60">
        <v>79334692</v>
      </c>
      <c r="I12" s="60">
        <v>2200000</v>
      </c>
      <c r="J12" s="60">
        <v>0</v>
      </c>
      <c r="K12" s="60">
        <v>0</v>
      </c>
      <c r="L12" s="60">
        <v>0</v>
      </c>
      <c r="M12" s="60">
        <v>38412112</v>
      </c>
      <c r="N12" s="60">
        <v>3500000</v>
      </c>
      <c r="O12" s="60">
        <v>0</v>
      </c>
      <c r="P12" s="60">
        <v>999999</v>
      </c>
      <c r="Q12" s="60">
        <v>0</v>
      </c>
      <c r="R12" s="60">
        <v>5900000</v>
      </c>
      <c r="S12" s="60">
        <v>3666998</v>
      </c>
      <c r="T12" s="60">
        <v>3857392</v>
      </c>
      <c r="U12" s="60">
        <v>4985000</v>
      </c>
      <c r="V12" s="61">
        <v>7500000</v>
      </c>
      <c r="W12" s="62">
        <v>0</v>
      </c>
      <c r="X12" s="61">
        <v>0</v>
      </c>
      <c r="Y12" s="63">
        <v>445822965</v>
      </c>
      <c r="Z12" s="62">
        <v>345142134</v>
      </c>
      <c r="AA12" s="61">
        <v>0</v>
      </c>
      <c r="AB12" s="61">
        <v>100680831</v>
      </c>
      <c r="AC12" s="64">
        <v>445822965</v>
      </c>
    </row>
    <row r="13" spans="1:29" s="9" customFormat="1" ht="12.75" customHeight="1">
      <c r="A13" s="26" t="s">
        <v>33</v>
      </c>
      <c r="B13" s="57" t="s">
        <v>79</v>
      </c>
      <c r="C13" s="58" t="s">
        <v>80</v>
      </c>
      <c r="D13" s="59">
        <v>38000000</v>
      </c>
      <c r="E13" s="60">
        <v>0</v>
      </c>
      <c r="F13" s="60">
        <v>0</v>
      </c>
      <c r="G13" s="60">
        <v>51935450</v>
      </c>
      <c r="H13" s="60">
        <v>19300000</v>
      </c>
      <c r="I13" s="60">
        <v>0</v>
      </c>
      <c r="J13" s="60">
        <v>0</v>
      </c>
      <c r="K13" s="60">
        <v>0</v>
      </c>
      <c r="L13" s="60">
        <v>0</v>
      </c>
      <c r="M13" s="60">
        <v>20907000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600000</v>
      </c>
      <c r="U13" s="60">
        <v>1200000</v>
      </c>
      <c r="V13" s="61">
        <v>1500000</v>
      </c>
      <c r="W13" s="62">
        <v>0</v>
      </c>
      <c r="X13" s="61">
        <v>0</v>
      </c>
      <c r="Y13" s="63">
        <v>133442450</v>
      </c>
      <c r="Z13" s="62">
        <v>122442450</v>
      </c>
      <c r="AA13" s="61">
        <v>0</v>
      </c>
      <c r="AB13" s="61">
        <v>11000000</v>
      </c>
      <c r="AC13" s="64">
        <v>133442450</v>
      </c>
    </row>
    <row r="14" spans="1:29" s="9" customFormat="1" ht="12.75" customHeight="1">
      <c r="A14" s="26" t="s">
        <v>33</v>
      </c>
      <c r="B14" s="57" t="s">
        <v>81</v>
      </c>
      <c r="C14" s="58" t="s">
        <v>82</v>
      </c>
      <c r="D14" s="59">
        <v>136860000</v>
      </c>
      <c r="E14" s="60">
        <v>0</v>
      </c>
      <c r="F14" s="60">
        <v>84076000</v>
      </c>
      <c r="G14" s="60">
        <v>244910400</v>
      </c>
      <c r="H14" s="60">
        <v>45986600</v>
      </c>
      <c r="I14" s="60">
        <v>4655000</v>
      </c>
      <c r="J14" s="60">
        <v>0</v>
      </c>
      <c r="K14" s="60">
        <v>21000000</v>
      </c>
      <c r="L14" s="60">
        <v>4026000</v>
      </c>
      <c r="M14" s="60">
        <v>64010000</v>
      </c>
      <c r="N14" s="60">
        <v>0</v>
      </c>
      <c r="O14" s="60">
        <v>0</v>
      </c>
      <c r="P14" s="60">
        <v>66247000</v>
      </c>
      <c r="Q14" s="60">
        <v>0</v>
      </c>
      <c r="R14" s="60">
        <v>462000</v>
      </c>
      <c r="S14" s="60">
        <v>3300000</v>
      </c>
      <c r="T14" s="60">
        <v>1663800</v>
      </c>
      <c r="U14" s="60">
        <v>46847500</v>
      </c>
      <c r="V14" s="61">
        <v>18976000</v>
      </c>
      <c r="W14" s="62">
        <v>0</v>
      </c>
      <c r="X14" s="61">
        <v>0</v>
      </c>
      <c r="Y14" s="63">
        <v>743020300</v>
      </c>
      <c r="Z14" s="62">
        <v>174516500</v>
      </c>
      <c r="AA14" s="61">
        <v>170000000</v>
      </c>
      <c r="AB14" s="61">
        <v>398503800</v>
      </c>
      <c r="AC14" s="64">
        <v>743020300</v>
      </c>
    </row>
    <row r="15" spans="1:29" s="9" customFormat="1" ht="12.75" customHeight="1">
      <c r="A15" s="26" t="s">
        <v>33</v>
      </c>
      <c r="B15" s="57" t="s">
        <v>83</v>
      </c>
      <c r="C15" s="58" t="s">
        <v>84</v>
      </c>
      <c r="D15" s="59">
        <v>486053003</v>
      </c>
      <c r="E15" s="60">
        <v>11736185</v>
      </c>
      <c r="F15" s="60">
        <v>180300000</v>
      </c>
      <c r="G15" s="60">
        <v>158583470</v>
      </c>
      <c r="H15" s="60">
        <v>106668197</v>
      </c>
      <c r="I15" s="60">
        <v>2937769</v>
      </c>
      <c r="J15" s="60">
        <v>0</v>
      </c>
      <c r="K15" s="60">
        <v>0</v>
      </c>
      <c r="L15" s="60">
        <v>474649</v>
      </c>
      <c r="M15" s="60">
        <v>90754384</v>
      </c>
      <c r="N15" s="60">
        <v>316433</v>
      </c>
      <c r="O15" s="60">
        <v>21426085</v>
      </c>
      <c r="P15" s="60">
        <v>9723180</v>
      </c>
      <c r="Q15" s="60">
        <v>0</v>
      </c>
      <c r="R15" s="60">
        <v>0</v>
      </c>
      <c r="S15" s="60">
        <v>0</v>
      </c>
      <c r="T15" s="60">
        <v>487834</v>
      </c>
      <c r="U15" s="60">
        <v>4190097</v>
      </c>
      <c r="V15" s="61">
        <v>3977705</v>
      </c>
      <c r="W15" s="62">
        <v>0</v>
      </c>
      <c r="X15" s="61">
        <v>0</v>
      </c>
      <c r="Y15" s="63">
        <v>1077628991</v>
      </c>
      <c r="Z15" s="62">
        <v>722203856</v>
      </c>
      <c r="AA15" s="61">
        <v>0</v>
      </c>
      <c r="AB15" s="61">
        <v>355425135</v>
      </c>
      <c r="AC15" s="64">
        <v>1077628991</v>
      </c>
    </row>
    <row r="16" spans="1:29" s="9" customFormat="1" ht="12.75" customHeight="1">
      <c r="A16" s="26" t="s">
        <v>33</v>
      </c>
      <c r="B16" s="57" t="s">
        <v>85</v>
      </c>
      <c r="C16" s="58" t="s">
        <v>86</v>
      </c>
      <c r="D16" s="59">
        <v>0</v>
      </c>
      <c r="E16" s="60">
        <v>0</v>
      </c>
      <c r="F16" s="60">
        <v>27408000</v>
      </c>
      <c r="G16" s="60">
        <v>5948800</v>
      </c>
      <c r="H16" s="60">
        <v>164169221</v>
      </c>
      <c r="I16" s="60">
        <v>4326400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37758656</v>
      </c>
      <c r="Q16" s="60">
        <v>0</v>
      </c>
      <c r="R16" s="60">
        <v>2487680</v>
      </c>
      <c r="S16" s="60">
        <v>2974400</v>
      </c>
      <c r="T16" s="60">
        <v>293114</v>
      </c>
      <c r="U16" s="60">
        <v>72429344</v>
      </c>
      <c r="V16" s="61">
        <v>25103936</v>
      </c>
      <c r="W16" s="62">
        <v>0</v>
      </c>
      <c r="X16" s="61">
        <v>0</v>
      </c>
      <c r="Y16" s="63">
        <v>342899551</v>
      </c>
      <c r="Z16" s="62">
        <v>187142661</v>
      </c>
      <c r="AA16" s="61">
        <v>0</v>
      </c>
      <c r="AB16" s="61">
        <v>155756890</v>
      </c>
      <c r="AC16" s="64">
        <v>342899551</v>
      </c>
    </row>
    <row r="17" spans="1:29" s="9" customFormat="1" ht="12.75" customHeight="1">
      <c r="A17" s="26" t="s">
        <v>33</v>
      </c>
      <c r="B17" s="57" t="s">
        <v>87</v>
      </c>
      <c r="C17" s="58" t="s">
        <v>88</v>
      </c>
      <c r="D17" s="59">
        <v>21716700</v>
      </c>
      <c r="E17" s="60">
        <v>0</v>
      </c>
      <c r="F17" s="60">
        <v>39000000</v>
      </c>
      <c r="G17" s="60">
        <v>55000000</v>
      </c>
      <c r="H17" s="60">
        <v>52110850</v>
      </c>
      <c r="I17" s="60">
        <v>0</v>
      </c>
      <c r="J17" s="60">
        <v>0</v>
      </c>
      <c r="K17" s="60">
        <v>0</v>
      </c>
      <c r="L17" s="60">
        <v>0</v>
      </c>
      <c r="M17" s="60">
        <v>7000000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1000000</v>
      </c>
      <c r="V17" s="61">
        <v>0</v>
      </c>
      <c r="W17" s="62">
        <v>0</v>
      </c>
      <c r="X17" s="61">
        <v>0</v>
      </c>
      <c r="Y17" s="63">
        <v>175827550</v>
      </c>
      <c r="Z17" s="62">
        <v>174827550</v>
      </c>
      <c r="AA17" s="61">
        <v>0</v>
      </c>
      <c r="AB17" s="61">
        <v>1000000</v>
      </c>
      <c r="AC17" s="64">
        <v>175827550</v>
      </c>
    </row>
    <row r="18" spans="1:29" s="9" customFormat="1" ht="12.75" customHeight="1">
      <c r="A18" s="26" t="s">
        <v>33</v>
      </c>
      <c r="B18" s="57" t="s">
        <v>89</v>
      </c>
      <c r="C18" s="58" t="s">
        <v>90</v>
      </c>
      <c r="D18" s="59">
        <v>53254240</v>
      </c>
      <c r="E18" s="60">
        <v>8950000</v>
      </c>
      <c r="F18" s="60">
        <v>53864823</v>
      </c>
      <c r="G18" s="60">
        <v>65480000</v>
      </c>
      <c r="H18" s="60">
        <v>23570000</v>
      </c>
      <c r="I18" s="60">
        <v>31772800</v>
      </c>
      <c r="J18" s="60">
        <v>0</v>
      </c>
      <c r="K18" s="60">
        <v>0</v>
      </c>
      <c r="L18" s="60">
        <v>0</v>
      </c>
      <c r="M18" s="60">
        <v>19975000</v>
      </c>
      <c r="N18" s="60">
        <v>0</v>
      </c>
      <c r="O18" s="60">
        <v>0</v>
      </c>
      <c r="P18" s="60">
        <v>11780000</v>
      </c>
      <c r="Q18" s="60">
        <v>0</v>
      </c>
      <c r="R18" s="60">
        <v>0</v>
      </c>
      <c r="S18" s="60">
        <v>10869888</v>
      </c>
      <c r="T18" s="60">
        <v>1910000</v>
      </c>
      <c r="U18" s="60">
        <v>49980000</v>
      </c>
      <c r="V18" s="61">
        <v>2640000</v>
      </c>
      <c r="W18" s="62">
        <v>0</v>
      </c>
      <c r="X18" s="61">
        <v>0</v>
      </c>
      <c r="Y18" s="63">
        <v>334046751</v>
      </c>
      <c r="Z18" s="62">
        <v>157567040</v>
      </c>
      <c r="AA18" s="61">
        <v>0</v>
      </c>
      <c r="AB18" s="61">
        <v>176479711</v>
      </c>
      <c r="AC18" s="64">
        <v>334046751</v>
      </c>
    </row>
    <row r="19" spans="1:29" s="9" customFormat="1" ht="12.75" customHeight="1">
      <c r="A19" s="26" t="s">
        <v>33</v>
      </c>
      <c r="B19" s="57" t="s">
        <v>91</v>
      </c>
      <c r="C19" s="58" t="s">
        <v>92</v>
      </c>
      <c r="D19" s="59">
        <v>188026000</v>
      </c>
      <c r="E19" s="60">
        <v>0</v>
      </c>
      <c r="F19" s="60">
        <v>76500000</v>
      </c>
      <c r="G19" s="60">
        <v>242000000</v>
      </c>
      <c r="H19" s="60">
        <v>113000000</v>
      </c>
      <c r="I19" s="60">
        <v>10000000</v>
      </c>
      <c r="J19" s="60">
        <v>0</v>
      </c>
      <c r="K19" s="60">
        <v>0</v>
      </c>
      <c r="L19" s="60">
        <v>0</v>
      </c>
      <c r="M19" s="60">
        <v>4300000</v>
      </c>
      <c r="N19" s="60">
        <v>0</v>
      </c>
      <c r="O19" s="60">
        <v>0</v>
      </c>
      <c r="P19" s="60">
        <v>3500000</v>
      </c>
      <c r="Q19" s="60">
        <v>0</v>
      </c>
      <c r="R19" s="60">
        <v>0</v>
      </c>
      <c r="S19" s="60">
        <v>0</v>
      </c>
      <c r="T19" s="60">
        <v>500000</v>
      </c>
      <c r="U19" s="60">
        <v>0</v>
      </c>
      <c r="V19" s="61">
        <v>10000000</v>
      </c>
      <c r="W19" s="62">
        <v>0</v>
      </c>
      <c r="X19" s="61">
        <v>0</v>
      </c>
      <c r="Y19" s="63">
        <v>647826000</v>
      </c>
      <c r="Z19" s="62">
        <v>577526000</v>
      </c>
      <c r="AA19" s="61">
        <v>0</v>
      </c>
      <c r="AB19" s="61">
        <v>70300000</v>
      </c>
      <c r="AC19" s="64">
        <v>647826000</v>
      </c>
    </row>
    <row r="20" spans="1:29" s="9" customFormat="1" ht="12.75" customHeight="1">
      <c r="A20" s="26" t="s">
        <v>33</v>
      </c>
      <c r="B20" s="57" t="s">
        <v>93</v>
      </c>
      <c r="C20" s="58" t="s">
        <v>94</v>
      </c>
      <c r="D20" s="59">
        <v>33018000</v>
      </c>
      <c r="E20" s="60">
        <v>0</v>
      </c>
      <c r="F20" s="60">
        <v>20000000</v>
      </c>
      <c r="G20" s="60">
        <v>11500000</v>
      </c>
      <c r="H20" s="60">
        <v>29268000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5000000</v>
      </c>
      <c r="P20" s="60">
        <v>0</v>
      </c>
      <c r="Q20" s="60">
        <v>0</v>
      </c>
      <c r="R20" s="60">
        <v>0</v>
      </c>
      <c r="S20" s="60">
        <v>4000000</v>
      </c>
      <c r="T20" s="60">
        <v>3000000</v>
      </c>
      <c r="U20" s="60">
        <v>0</v>
      </c>
      <c r="V20" s="61">
        <v>10000000</v>
      </c>
      <c r="W20" s="62">
        <v>0</v>
      </c>
      <c r="X20" s="61">
        <v>0</v>
      </c>
      <c r="Y20" s="63">
        <v>115786000</v>
      </c>
      <c r="Z20" s="62">
        <v>96786000</v>
      </c>
      <c r="AA20" s="61">
        <v>0</v>
      </c>
      <c r="AB20" s="61">
        <v>19000000</v>
      </c>
      <c r="AC20" s="64">
        <v>115786000</v>
      </c>
    </row>
    <row r="21" spans="1:29" s="9" customFormat="1" ht="12.75" customHeight="1">
      <c r="A21" s="26" t="s">
        <v>33</v>
      </c>
      <c r="B21" s="57" t="s">
        <v>95</v>
      </c>
      <c r="C21" s="58" t="s">
        <v>96</v>
      </c>
      <c r="D21" s="59">
        <v>96000000</v>
      </c>
      <c r="E21" s="60">
        <v>0</v>
      </c>
      <c r="F21" s="60">
        <v>75000000</v>
      </c>
      <c r="G21" s="60">
        <v>70000000</v>
      </c>
      <c r="H21" s="60">
        <v>107300000</v>
      </c>
      <c r="I21" s="60">
        <v>0</v>
      </c>
      <c r="J21" s="60">
        <v>0</v>
      </c>
      <c r="K21" s="60">
        <v>0</v>
      </c>
      <c r="L21" s="60">
        <v>0</v>
      </c>
      <c r="M21" s="60">
        <v>994000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1">
        <v>0</v>
      </c>
      <c r="W21" s="62">
        <v>0</v>
      </c>
      <c r="X21" s="61">
        <v>0</v>
      </c>
      <c r="Y21" s="63">
        <v>349294000</v>
      </c>
      <c r="Z21" s="62">
        <v>349294000</v>
      </c>
      <c r="AA21" s="61">
        <v>0</v>
      </c>
      <c r="AB21" s="61">
        <v>0</v>
      </c>
      <c r="AC21" s="64">
        <v>349294000</v>
      </c>
    </row>
    <row r="22" spans="1:29" s="9" customFormat="1" ht="12.75" customHeight="1">
      <c r="A22" s="26" t="s">
        <v>33</v>
      </c>
      <c r="B22" s="57" t="s">
        <v>97</v>
      </c>
      <c r="C22" s="58" t="s">
        <v>98</v>
      </c>
      <c r="D22" s="59">
        <v>240528021</v>
      </c>
      <c r="E22" s="60">
        <v>64082750</v>
      </c>
      <c r="F22" s="60">
        <v>107204706</v>
      </c>
      <c r="G22" s="60">
        <v>86882944</v>
      </c>
      <c r="H22" s="60">
        <v>60410997</v>
      </c>
      <c r="I22" s="60">
        <v>0</v>
      </c>
      <c r="J22" s="60">
        <v>0</v>
      </c>
      <c r="K22" s="60">
        <v>0</v>
      </c>
      <c r="L22" s="60">
        <v>0</v>
      </c>
      <c r="M22" s="60">
        <v>12788891</v>
      </c>
      <c r="N22" s="60">
        <v>0</v>
      </c>
      <c r="O22" s="60">
        <v>9540582</v>
      </c>
      <c r="P22" s="60">
        <v>24598605</v>
      </c>
      <c r="Q22" s="60">
        <v>0</v>
      </c>
      <c r="R22" s="60">
        <v>10366529</v>
      </c>
      <c r="S22" s="60">
        <v>5163202</v>
      </c>
      <c r="T22" s="60">
        <v>7092445</v>
      </c>
      <c r="U22" s="60">
        <v>22132940</v>
      </c>
      <c r="V22" s="61">
        <v>1940000</v>
      </c>
      <c r="W22" s="62">
        <v>6564696</v>
      </c>
      <c r="X22" s="61">
        <v>0</v>
      </c>
      <c r="Y22" s="63">
        <v>659297308</v>
      </c>
      <c r="Z22" s="62">
        <v>528572462</v>
      </c>
      <c r="AA22" s="61">
        <v>0</v>
      </c>
      <c r="AB22" s="61">
        <v>130724846</v>
      </c>
      <c r="AC22" s="64">
        <v>659297308</v>
      </c>
    </row>
    <row r="23" spans="1:29" s="9" customFormat="1" ht="12.75" customHeight="1">
      <c r="A23" s="26" t="s">
        <v>33</v>
      </c>
      <c r="B23" s="57" t="s">
        <v>99</v>
      </c>
      <c r="C23" s="58" t="s">
        <v>100</v>
      </c>
      <c r="D23" s="59">
        <v>83219000</v>
      </c>
      <c r="E23" s="60">
        <v>0</v>
      </c>
      <c r="F23" s="60">
        <v>25000000</v>
      </c>
      <c r="G23" s="60">
        <v>25860754</v>
      </c>
      <c r="H23" s="60">
        <v>34091167</v>
      </c>
      <c r="I23" s="60">
        <v>0</v>
      </c>
      <c r="J23" s="60">
        <v>0</v>
      </c>
      <c r="K23" s="60">
        <v>0</v>
      </c>
      <c r="L23" s="60">
        <v>0</v>
      </c>
      <c r="M23" s="60">
        <v>26231779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1">
        <v>0</v>
      </c>
      <c r="W23" s="62">
        <v>0</v>
      </c>
      <c r="X23" s="61">
        <v>0</v>
      </c>
      <c r="Y23" s="63">
        <v>194402700</v>
      </c>
      <c r="Z23" s="62">
        <v>194402700</v>
      </c>
      <c r="AA23" s="61">
        <v>0</v>
      </c>
      <c r="AB23" s="61">
        <v>0</v>
      </c>
      <c r="AC23" s="64">
        <v>194402700</v>
      </c>
    </row>
    <row r="24" spans="1:29" s="9" customFormat="1" ht="12.75" customHeight="1">
      <c r="A24" s="26" t="s">
        <v>33</v>
      </c>
      <c r="B24" s="57" t="s">
        <v>101</v>
      </c>
      <c r="C24" s="58" t="s">
        <v>102</v>
      </c>
      <c r="D24" s="59">
        <v>10434783</v>
      </c>
      <c r="E24" s="60">
        <v>10434783</v>
      </c>
      <c r="F24" s="60">
        <v>14782609</v>
      </c>
      <c r="G24" s="60">
        <v>13630435</v>
      </c>
      <c r="H24" s="60">
        <v>114834999</v>
      </c>
      <c r="I24" s="60">
        <v>0</v>
      </c>
      <c r="J24" s="60">
        <v>0</v>
      </c>
      <c r="K24" s="60">
        <v>0</v>
      </c>
      <c r="L24" s="60">
        <v>0</v>
      </c>
      <c r="M24" s="60">
        <v>6086957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1">
        <v>0</v>
      </c>
      <c r="W24" s="62">
        <v>0</v>
      </c>
      <c r="X24" s="61">
        <v>0</v>
      </c>
      <c r="Y24" s="63">
        <v>170204566</v>
      </c>
      <c r="Z24" s="62">
        <v>142226305</v>
      </c>
      <c r="AA24" s="61">
        <v>0</v>
      </c>
      <c r="AB24" s="61">
        <v>27978261</v>
      </c>
      <c r="AC24" s="64">
        <v>170204566</v>
      </c>
    </row>
    <row r="25" spans="1:29" s="9" customFormat="1" ht="12.75" customHeight="1">
      <c r="A25" s="26" t="s">
        <v>33</v>
      </c>
      <c r="B25" s="57" t="s">
        <v>103</v>
      </c>
      <c r="C25" s="58" t="s">
        <v>104</v>
      </c>
      <c r="D25" s="59">
        <v>11983768</v>
      </c>
      <c r="E25" s="60">
        <v>2500000</v>
      </c>
      <c r="F25" s="60">
        <v>24021739</v>
      </c>
      <c r="G25" s="60">
        <v>11983768</v>
      </c>
      <c r="H25" s="60">
        <v>21083768</v>
      </c>
      <c r="I25" s="60">
        <v>0</v>
      </c>
      <c r="J25" s="60">
        <v>0</v>
      </c>
      <c r="K25" s="60">
        <v>0</v>
      </c>
      <c r="L25" s="60">
        <v>0</v>
      </c>
      <c r="M25" s="60">
        <v>1400000</v>
      </c>
      <c r="N25" s="60">
        <v>0</v>
      </c>
      <c r="O25" s="60">
        <v>0</v>
      </c>
      <c r="P25" s="60">
        <v>20000000</v>
      </c>
      <c r="Q25" s="60">
        <v>0</v>
      </c>
      <c r="R25" s="60">
        <v>0</v>
      </c>
      <c r="S25" s="60">
        <v>75000</v>
      </c>
      <c r="T25" s="60">
        <v>250000</v>
      </c>
      <c r="U25" s="60">
        <v>850000</v>
      </c>
      <c r="V25" s="61">
        <v>985000</v>
      </c>
      <c r="W25" s="62">
        <v>0</v>
      </c>
      <c r="X25" s="61">
        <v>0</v>
      </c>
      <c r="Y25" s="63">
        <v>95133043</v>
      </c>
      <c r="Z25" s="62">
        <v>53458043</v>
      </c>
      <c r="AA25" s="61">
        <v>0</v>
      </c>
      <c r="AB25" s="61">
        <v>41675000</v>
      </c>
      <c r="AC25" s="64">
        <v>95133043</v>
      </c>
    </row>
    <row r="26" spans="1:29" s="9" customFormat="1" ht="12.75" customHeight="1">
      <c r="A26" s="26" t="s">
        <v>33</v>
      </c>
      <c r="B26" s="57" t="s">
        <v>105</v>
      </c>
      <c r="C26" s="58" t="s">
        <v>106</v>
      </c>
      <c r="D26" s="59">
        <v>26700000</v>
      </c>
      <c r="E26" s="60">
        <v>0</v>
      </c>
      <c r="F26" s="60">
        <v>85010643</v>
      </c>
      <c r="G26" s="60">
        <v>99668000</v>
      </c>
      <c r="H26" s="60">
        <v>97800000</v>
      </c>
      <c r="I26" s="60">
        <v>20200000</v>
      </c>
      <c r="J26" s="60">
        <v>0</v>
      </c>
      <c r="K26" s="60">
        <v>0</v>
      </c>
      <c r="L26" s="60">
        <v>500000</v>
      </c>
      <c r="M26" s="60">
        <v>14880000</v>
      </c>
      <c r="N26" s="60">
        <v>2000000</v>
      </c>
      <c r="O26" s="60">
        <v>8000000</v>
      </c>
      <c r="P26" s="60">
        <v>7200000</v>
      </c>
      <c r="Q26" s="60">
        <v>0</v>
      </c>
      <c r="R26" s="60">
        <v>250000</v>
      </c>
      <c r="S26" s="60">
        <v>4250000</v>
      </c>
      <c r="T26" s="60">
        <v>2036000</v>
      </c>
      <c r="U26" s="60">
        <v>3400000</v>
      </c>
      <c r="V26" s="61">
        <v>9600000</v>
      </c>
      <c r="W26" s="62">
        <v>0</v>
      </c>
      <c r="X26" s="61">
        <v>0</v>
      </c>
      <c r="Y26" s="63">
        <v>381494643</v>
      </c>
      <c r="Z26" s="62">
        <v>65844880</v>
      </c>
      <c r="AA26" s="61">
        <v>160000000</v>
      </c>
      <c r="AB26" s="61">
        <v>155649763</v>
      </c>
      <c r="AC26" s="64">
        <v>381494643</v>
      </c>
    </row>
    <row r="27" spans="1:29" s="9" customFormat="1" ht="12.75" customHeight="1">
      <c r="A27" s="26" t="s">
        <v>33</v>
      </c>
      <c r="B27" s="65" t="s">
        <v>107</v>
      </c>
      <c r="C27" s="58" t="s">
        <v>108</v>
      </c>
      <c r="D27" s="59">
        <v>45456786</v>
      </c>
      <c r="E27" s="60">
        <v>6300000</v>
      </c>
      <c r="F27" s="60">
        <v>65960000</v>
      </c>
      <c r="G27" s="60">
        <v>108870435</v>
      </c>
      <c r="H27" s="60">
        <v>42330000</v>
      </c>
      <c r="I27" s="60">
        <v>1500000</v>
      </c>
      <c r="J27" s="60">
        <v>0</v>
      </c>
      <c r="K27" s="60">
        <v>0</v>
      </c>
      <c r="L27" s="60">
        <v>1490000</v>
      </c>
      <c r="M27" s="60">
        <v>9355000</v>
      </c>
      <c r="N27" s="60">
        <v>0</v>
      </c>
      <c r="O27" s="60">
        <v>750000</v>
      </c>
      <c r="P27" s="60">
        <v>4860000</v>
      </c>
      <c r="Q27" s="60">
        <v>0</v>
      </c>
      <c r="R27" s="60">
        <v>100000</v>
      </c>
      <c r="S27" s="60">
        <v>1127000</v>
      </c>
      <c r="T27" s="60">
        <v>1169500</v>
      </c>
      <c r="U27" s="60">
        <v>7022500</v>
      </c>
      <c r="V27" s="61">
        <v>9700000</v>
      </c>
      <c r="W27" s="62">
        <v>1000000</v>
      </c>
      <c r="X27" s="61">
        <v>0</v>
      </c>
      <c r="Y27" s="63">
        <v>306991221</v>
      </c>
      <c r="Z27" s="62">
        <v>47750435</v>
      </c>
      <c r="AA27" s="61">
        <v>189355000</v>
      </c>
      <c r="AB27" s="61">
        <v>69885786</v>
      </c>
      <c r="AC27" s="64">
        <v>306991221</v>
      </c>
    </row>
    <row r="28" spans="1:29" s="9" customFormat="1" ht="12.75" customHeight="1">
      <c r="A28" s="27" t="s">
        <v>0</v>
      </c>
      <c r="B28" s="66" t="s">
        <v>639</v>
      </c>
      <c r="C28" s="67" t="s">
        <v>0</v>
      </c>
      <c r="D28" s="68">
        <f aca="true" t="shared" si="0" ref="D28:AC28">SUM(D9:D27)</f>
        <v>1704391806</v>
      </c>
      <c r="E28" s="69">
        <f t="shared" si="0"/>
        <v>104003718</v>
      </c>
      <c r="F28" s="69">
        <f t="shared" si="0"/>
        <v>1063379851</v>
      </c>
      <c r="G28" s="69">
        <f t="shared" si="0"/>
        <v>1555729486</v>
      </c>
      <c r="H28" s="69">
        <f t="shared" si="0"/>
        <v>1266105452</v>
      </c>
      <c r="I28" s="69">
        <f t="shared" si="0"/>
        <v>90091969</v>
      </c>
      <c r="J28" s="69">
        <f t="shared" si="0"/>
        <v>0</v>
      </c>
      <c r="K28" s="69">
        <f t="shared" si="0"/>
        <v>21000000</v>
      </c>
      <c r="L28" s="69">
        <f t="shared" si="0"/>
        <v>6490649</v>
      </c>
      <c r="M28" s="69">
        <f t="shared" si="0"/>
        <v>426966688</v>
      </c>
      <c r="N28" s="69">
        <f t="shared" si="0"/>
        <v>5816433</v>
      </c>
      <c r="O28" s="69">
        <f t="shared" si="0"/>
        <v>44716667</v>
      </c>
      <c r="P28" s="69">
        <f t="shared" si="0"/>
        <v>186667440</v>
      </c>
      <c r="Q28" s="69">
        <f t="shared" si="0"/>
        <v>0</v>
      </c>
      <c r="R28" s="69">
        <f t="shared" si="0"/>
        <v>29414199</v>
      </c>
      <c r="S28" s="69">
        <f t="shared" si="0"/>
        <v>61555738</v>
      </c>
      <c r="T28" s="69">
        <f t="shared" si="0"/>
        <v>26147623</v>
      </c>
      <c r="U28" s="69">
        <f t="shared" si="0"/>
        <v>216640381</v>
      </c>
      <c r="V28" s="70">
        <f t="shared" si="0"/>
        <v>164087641</v>
      </c>
      <c r="W28" s="71">
        <f t="shared" si="0"/>
        <v>7564696</v>
      </c>
      <c r="X28" s="70">
        <f t="shared" si="0"/>
        <v>0</v>
      </c>
      <c r="Y28" s="72">
        <f t="shared" si="0"/>
        <v>6980770437</v>
      </c>
      <c r="Z28" s="71">
        <f t="shared" si="0"/>
        <v>4550570065</v>
      </c>
      <c r="AA28" s="70">
        <f t="shared" si="0"/>
        <v>519355000</v>
      </c>
      <c r="AB28" s="70">
        <f t="shared" si="0"/>
        <v>1910845372</v>
      </c>
      <c r="AC28" s="73">
        <f t="shared" si="0"/>
        <v>6980770437</v>
      </c>
    </row>
    <row r="29" spans="1:29" s="9" customFormat="1" ht="12.75" customHeight="1">
      <c r="A29" s="28" t="s">
        <v>0</v>
      </c>
      <c r="B29" s="74"/>
      <c r="C29" s="75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7"/>
      <c r="Y29" s="79"/>
      <c r="Z29" s="78"/>
      <c r="AA29" s="77"/>
      <c r="AB29" s="77"/>
      <c r="AC29" s="79"/>
    </row>
    <row r="30" spans="1:29" s="9" customFormat="1" ht="12.75" customHeight="1">
      <c r="A30" s="29" t="s">
        <v>0</v>
      </c>
      <c r="B30" s="134" t="s">
        <v>52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</row>
    <row r="31" spans="1:29" ht="12.75">
      <c r="A31" s="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2.75">
      <c r="A32" s="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2.75">
      <c r="A33" s="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2.75">
      <c r="A34" s="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2.75">
      <c r="A35" s="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2.75">
      <c r="A84" s="2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2.75">
      <c r="A85" s="2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2.75">
      <c r="A86" s="2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2.75">
      <c r="A87" s="2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2.75">
      <c r="A88" s="2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2.75">
      <c r="A89" s="2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2.75">
      <c r="A90" s="2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2.75">
      <c r="A91" s="2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2.75">
      <c r="A92" s="2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2.75">
      <c r="A93" s="2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2.75">
      <c r="A94" s="2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30:AC30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2" width="10.7109375" style="0" customWidth="1"/>
    <col min="13" max="13" width="11.7109375" style="0" customWidth="1"/>
    <col min="14" max="20" width="10.7109375" style="0" customWidth="1"/>
    <col min="21" max="21" width="11.7109375" style="0" customWidth="1"/>
    <col min="22" max="24" width="10.7109375" style="0" customWidth="1"/>
    <col min="25" max="25" width="11.7109375" style="0" customWidth="1"/>
    <col min="26" max="29" width="10.7109375" style="0" customWidth="1"/>
  </cols>
  <sheetData>
    <row r="1" spans="1:29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s="5" customFormat="1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9" customFormat="1" ht="16.5" customHeight="1">
      <c r="A4" s="6" t="s">
        <v>0</v>
      </c>
      <c r="B4" s="7" t="s">
        <v>0</v>
      </c>
      <c r="C4" s="8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s="9" customFormat="1" ht="81.75" customHeight="1">
      <c r="A5" s="10" t="s">
        <v>0</v>
      </c>
      <c r="B5" s="11" t="s">
        <v>4</v>
      </c>
      <c r="C5" s="12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8"/>
      <c r="Z6" s="17"/>
      <c r="AA6" s="16"/>
      <c r="AB6" s="16"/>
      <c r="AC6" s="18"/>
    </row>
    <row r="7" spans="1:29" s="9" customFormat="1" ht="12.75">
      <c r="A7" s="19" t="s">
        <v>0</v>
      </c>
      <c r="B7" s="20" t="s">
        <v>109</v>
      </c>
      <c r="C7" s="14" t="s">
        <v>0</v>
      </c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  <c r="Y7" s="24"/>
      <c r="Z7" s="23"/>
      <c r="AA7" s="22"/>
      <c r="AB7" s="22"/>
      <c r="AC7" s="24"/>
    </row>
    <row r="8" spans="1:29" s="9" customFormat="1" ht="12.75">
      <c r="A8" s="19" t="s">
        <v>0</v>
      </c>
      <c r="B8" s="25"/>
      <c r="C8" s="14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2"/>
      <c r="Y8" s="24"/>
      <c r="Z8" s="23"/>
      <c r="AA8" s="22"/>
      <c r="AB8" s="22"/>
      <c r="AC8" s="24"/>
    </row>
    <row r="9" spans="1:29" s="9" customFormat="1" ht="12.75" customHeight="1">
      <c r="A9" s="26" t="s">
        <v>33</v>
      </c>
      <c r="B9" s="57" t="s">
        <v>54</v>
      </c>
      <c r="C9" s="58" t="s">
        <v>55</v>
      </c>
      <c r="D9" s="59">
        <v>396772135</v>
      </c>
      <c r="E9" s="60">
        <v>30210000</v>
      </c>
      <c r="F9" s="60">
        <v>224632329</v>
      </c>
      <c r="G9" s="60">
        <v>523887665</v>
      </c>
      <c r="H9" s="60">
        <v>704529622</v>
      </c>
      <c r="I9" s="60">
        <v>0</v>
      </c>
      <c r="J9" s="60">
        <v>0</v>
      </c>
      <c r="K9" s="60">
        <v>0</v>
      </c>
      <c r="L9" s="60">
        <v>0</v>
      </c>
      <c r="M9" s="60">
        <v>91900000</v>
      </c>
      <c r="N9" s="61">
        <v>1800000</v>
      </c>
      <c r="O9" s="60">
        <v>0</v>
      </c>
      <c r="P9" s="60">
        <v>70000000</v>
      </c>
      <c r="Q9" s="60">
        <v>0</v>
      </c>
      <c r="R9" s="60">
        <v>1883200</v>
      </c>
      <c r="S9" s="60">
        <v>789888</v>
      </c>
      <c r="T9" s="60">
        <v>10293312</v>
      </c>
      <c r="U9" s="60">
        <v>23000000</v>
      </c>
      <c r="V9" s="61">
        <v>22000000</v>
      </c>
      <c r="W9" s="62">
        <v>15000000</v>
      </c>
      <c r="X9" s="61">
        <v>600000</v>
      </c>
      <c r="Y9" s="63">
        <v>2117298151</v>
      </c>
      <c r="Z9" s="62">
        <v>758777980</v>
      </c>
      <c r="AA9" s="61">
        <v>866770002</v>
      </c>
      <c r="AB9" s="61">
        <v>491750169</v>
      </c>
      <c r="AC9" s="64">
        <v>2117298151</v>
      </c>
    </row>
    <row r="10" spans="1:29" s="9" customFormat="1" ht="12.75" customHeight="1">
      <c r="A10" s="26" t="s">
        <v>33</v>
      </c>
      <c r="B10" s="57" t="s">
        <v>56</v>
      </c>
      <c r="C10" s="58" t="s">
        <v>57</v>
      </c>
      <c r="D10" s="59">
        <v>1744922947</v>
      </c>
      <c r="E10" s="60">
        <v>375198179</v>
      </c>
      <c r="F10" s="60">
        <v>1348086585</v>
      </c>
      <c r="G10" s="60">
        <v>1326957636</v>
      </c>
      <c r="H10" s="60">
        <v>3371119537</v>
      </c>
      <c r="I10" s="60">
        <v>391115971</v>
      </c>
      <c r="J10" s="60">
        <v>0</v>
      </c>
      <c r="K10" s="60">
        <v>92600305</v>
      </c>
      <c r="L10" s="60">
        <v>262037774</v>
      </c>
      <c r="M10" s="60">
        <v>557047078</v>
      </c>
      <c r="N10" s="61">
        <v>0</v>
      </c>
      <c r="O10" s="60">
        <v>0</v>
      </c>
      <c r="P10" s="60">
        <v>978000952</v>
      </c>
      <c r="Q10" s="60">
        <v>0</v>
      </c>
      <c r="R10" s="60">
        <v>223859312</v>
      </c>
      <c r="S10" s="60">
        <v>142986389</v>
      </c>
      <c r="T10" s="60">
        <v>111109141</v>
      </c>
      <c r="U10" s="60">
        <v>119299210</v>
      </c>
      <c r="V10" s="61">
        <v>443851062</v>
      </c>
      <c r="W10" s="62">
        <v>13663628</v>
      </c>
      <c r="X10" s="61">
        <v>0</v>
      </c>
      <c r="Y10" s="63">
        <v>11501855706</v>
      </c>
      <c r="Z10" s="62">
        <v>2877431276</v>
      </c>
      <c r="AA10" s="61">
        <v>7000000000</v>
      </c>
      <c r="AB10" s="61">
        <v>1624424430</v>
      </c>
      <c r="AC10" s="64">
        <v>11501855706</v>
      </c>
    </row>
    <row r="11" spans="1:29" s="9" customFormat="1" ht="12.75" customHeight="1">
      <c r="A11" s="26" t="s">
        <v>33</v>
      </c>
      <c r="B11" s="57" t="s">
        <v>58</v>
      </c>
      <c r="C11" s="58" t="s">
        <v>59</v>
      </c>
      <c r="D11" s="59">
        <v>537362253</v>
      </c>
      <c r="E11" s="60">
        <v>9000000</v>
      </c>
      <c r="F11" s="60">
        <v>378650000</v>
      </c>
      <c r="G11" s="60">
        <v>459000000</v>
      </c>
      <c r="H11" s="60">
        <v>383099944</v>
      </c>
      <c r="I11" s="60">
        <v>127400000</v>
      </c>
      <c r="J11" s="60">
        <v>0</v>
      </c>
      <c r="K11" s="60">
        <v>0</v>
      </c>
      <c r="L11" s="60">
        <v>194979250</v>
      </c>
      <c r="M11" s="60">
        <v>578277908</v>
      </c>
      <c r="N11" s="61">
        <v>0</v>
      </c>
      <c r="O11" s="60">
        <v>893246093</v>
      </c>
      <c r="P11" s="60">
        <v>371343735</v>
      </c>
      <c r="Q11" s="60">
        <v>0</v>
      </c>
      <c r="R11" s="60">
        <v>0</v>
      </c>
      <c r="S11" s="60">
        <v>502275</v>
      </c>
      <c r="T11" s="60">
        <v>45067403</v>
      </c>
      <c r="U11" s="60">
        <v>55990274</v>
      </c>
      <c r="V11" s="61">
        <v>76915400</v>
      </c>
      <c r="W11" s="62">
        <v>0</v>
      </c>
      <c r="X11" s="61">
        <v>0</v>
      </c>
      <c r="Y11" s="63">
        <v>4110834535</v>
      </c>
      <c r="Z11" s="62">
        <v>2248629346</v>
      </c>
      <c r="AA11" s="61">
        <v>1311097133</v>
      </c>
      <c r="AB11" s="61">
        <v>551108056</v>
      </c>
      <c r="AC11" s="64">
        <v>4110834535</v>
      </c>
    </row>
    <row r="12" spans="1:29" s="9" customFormat="1" ht="12.75" customHeight="1">
      <c r="A12" s="26" t="s">
        <v>33</v>
      </c>
      <c r="B12" s="57" t="s">
        <v>60</v>
      </c>
      <c r="C12" s="58" t="s">
        <v>61</v>
      </c>
      <c r="D12" s="59">
        <v>2093849000</v>
      </c>
      <c r="E12" s="60">
        <v>65375000</v>
      </c>
      <c r="F12" s="60">
        <v>628849000</v>
      </c>
      <c r="G12" s="60">
        <v>346400000</v>
      </c>
      <c r="H12" s="60">
        <v>354668000</v>
      </c>
      <c r="I12" s="60">
        <v>161500000</v>
      </c>
      <c r="J12" s="60">
        <v>0</v>
      </c>
      <c r="K12" s="60">
        <v>17382000</v>
      </c>
      <c r="L12" s="60">
        <v>18176000</v>
      </c>
      <c r="M12" s="60">
        <v>395895000</v>
      </c>
      <c r="N12" s="61">
        <v>0</v>
      </c>
      <c r="O12" s="60">
        <v>21559000</v>
      </c>
      <c r="P12" s="60">
        <v>1107549000</v>
      </c>
      <c r="Q12" s="60">
        <v>0</v>
      </c>
      <c r="R12" s="60">
        <v>138745000</v>
      </c>
      <c r="S12" s="60">
        <v>52951000</v>
      </c>
      <c r="T12" s="60">
        <v>28586000</v>
      </c>
      <c r="U12" s="60">
        <v>127829000</v>
      </c>
      <c r="V12" s="61">
        <v>429346000</v>
      </c>
      <c r="W12" s="62">
        <v>53476000</v>
      </c>
      <c r="X12" s="61">
        <v>0</v>
      </c>
      <c r="Y12" s="63">
        <v>6042135000</v>
      </c>
      <c r="Z12" s="62">
        <v>3830194000</v>
      </c>
      <c r="AA12" s="61">
        <v>1000000000</v>
      </c>
      <c r="AB12" s="61">
        <v>1211941000</v>
      </c>
      <c r="AC12" s="64">
        <v>6042135000</v>
      </c>
    </row>
    <row r="13" spans="1:29" s="9" customFormat="1" ht="12.75" customHeight="1">
      <c r="A13" s="26" t="s">
        <v>33</v>
      </c>
      <c r="B13" s="57" t="s">
        <v>62</v>
      </c>
      <c r="C13" s="58" t="s">
        <v>63</v>
      </c>
      <c r="D13" s="59">
        <v>2787247014</v>
      </c>
      <c r="E13" s="60">
        <v>140500000</v>
      </c>
      <c r="F13" s="60">
        <v>841133000</v>
      </c>
      <c r="G13" s="60">
        <v>796400000</v>
      </c>
      <c r="H13" s="60">
        <v>335400000</v>
      </c>
      <c r="I13" s="60">
        <v>167000000</v>
      </c>
      <c r="J13" s="60">
        <v>0</v>
      </c>
      <c r="K13" s="60">
        <v>0</v>
      </c>
      <c r="L13" s="60">
        <v>60000000</v>
      </c>
      <c r="M13" s="60">
        <v>407225000</v>
      </c>
      <c r="N13" s="61">
        <v>0</v>
      </c>
      <c r="O13" s="60">
        <v>135236000</v>
      </c>
      <c r="P13" s="60">
        <v>1934752411</v>
      </c>
      <c r="Q13" s="60">
        <v>65000000</v>
      </c>
      <c r="R13" s="60">
        <v>296098000</v>
      </c>
      <c r="S13" s="60">
        <v>198200000</v>
      </c>
      <c r="T13" s="60">
        <v>16815000</v>
      </c>
      <c r="U13" s="60">
        <v>62675000</v>
      </c>
      <c r="V13" s="61">
        <v>546466575</v>
      </c>
      <c r="W13" s="62">
        <v>0</v>
      </c>
      <c r="X13" s="61">
        <v>12000000</v>
      </c>
      <c r="Y13" s="63">
        <v>8802148000</v>
      </c>
      <c r="Z13" s="62">
        <v>3259148000</v>
      </c>
      <c r="AA13" s="61">
        <v>2594000000</v>
      </c>
      <c r="AB13" s="61">
        <v>2949000000</v>
      </c>
      <c r="AC13" s="64">
        <v>8802148000</v>
      </c>
    </row>
    <row r="14" spans="1:29" s="9" customFormat="1" ht="12.75" customHeight="1">
      <c r="A14" s="26" t="s">
        <v>33</v>
      </c>
      <c r="B14" s="57" t="s">
        <v>64</v>
      </c>
      <c r="C14" s="58" t="s">
        <v>65</v>
      </c>
      <c r="D14" s="59">
        <v>173111285</v>
      </c>
      <c r="E14" s="60">
        <v>2412655</v>
      </c>
      <c r="F14" s="60">
        <v>92789359</v>
      </c>
      <c r="G14" s="60">
        <v>346782751</v>
      </c>
      <c r="H14" s="60">
        <v>202989813</v>
      </c>
      <c r="I14" s="60">
        <v>4691274</v>
      </c>
      <c r="J14" s="60">
        <v>0</v>
      </c>
      <c r="K14" s="60">
        <v>0</v>
      </c>
      <c r="L14" s="60">
        <v>0</v>
      </c>
      <c r="M14" s="60">
        <v>133420941</v>
      </c>
      <c r="N14" s="61">
        <v>0</v>
      </c>
      <c r="O14" s="60">
        <v>0</v>
      </c>
      <c r="P14" s="60">
        <v>1500000</v>
      </c>
      <c r="Q14" s="60">
        <v>0</v>
      </c>
      <c r="R14" s="60">
        <v>21331000</v>
      </c>
      <c r="S14" s="60">
        <v>20765010</v>
      </c>
      <c r="T14" s="60">
        <v>2516427</v>
      </c>
      <c r="U14" s="60">
        <v>13821500</v>
      </c>
      <c r="V14" s="61">
        <v>230200000</v>
      </c>
      <c r="W14" s="62">
        <v>0</v>
      </c>
      <c r="X14" s="61">
        <v>0</v>
      </c>
      <c r="Y14" s="63">
        <v>1246332015</v>
      </c>
      <c r="Z14" s="62">
        <v>1034018712</v>
      </c>
      <c r="AA14" s="61">
        <v>0</v>
      </c>
      <c r="AB14" s="61">
        <v>212313303</v>
      </c>
      <c r="AC14" s="64">
        <v>1246332015</v>
      </c>
    </row>
    <row r="15" spans="1:29" s="9" customFormat="1" ht="12.75" customHeight="1">
      <c r="A15" s="26" t="s">
        <v>33</v>
      </c>
      <c r="B15" s="57" t="s">
        <v>66</v>
      </c>
      <c r="C15" s="58" t="s">
        <v>67</v>
      </c>
      <c r="D15" s="59">
        <v>345274980</v>
      </c>
      <c r="E15" s="60">
        <v>58334870</v>
      </c>
      <c r="F15" s="60">
        <v>98383940</v>
      </c>
      <c r="G15" s="60">
        <v>201040160</v>
      </c>
      <c r="H15" s="60">
        <v>181985050</v>
      </c>
      <c r="I15" s="60">
        <v>0</v>
      </c>
      <c r="J15" s="60">
        <v>0</v>
      </c>
      <c r="K15" s="60">
        <v>0</v>
      </c>
      <c r="L15" s="60">
        <v>9000000</v>
      </c>
      <c r="M15" s="60">
        <v>72950000</v>
      </c>
      <c r="N15" s="61">
        <v>0</v>
      </c>
      <c r="O15" s="60">
        <v>0</v>
      </c>
      <c r="P15" s="60">
        <v>48974430</v>
      </c>
      <c r="Q15" s="60">
        <v>0</v>
      </c>
      <c r="R15" s="60">
        <v>11916000</v>
      </c>
      <c r="S15" s="60">
        <v>9444780</v>
      </c>
      <c r="T15" s="60">
        <v>3500000</v>
      </c>
      <c r="U15" s="60">
        <v>37500000</v>
      </c>
      <c r="V15" s="61">
        <v>108800000</v>
      </c>
      <c r="W15" s="62">
        <v>35000000</v>
      </c>
      <c r="X15" s="61">
        <v>0</v>
      </c>
      <c r="Y15" s="63">
        <v>1222104210</v>
      </c>
      <c r="Z15" s="62">
        <v>785193410</v>
      </c>
      <c r="AA15" s="61">
        <v>0</v>
      </c>
      <c r="AB15" s="61">
        <v>390549210</v>
      </c>
      <c r="AC15" s="64">
        <v>1175742620</v>
      </c>
    </row>
    <row r="16" spans="1:29" s="9" customFormat="1" ht="12.75" customHeight="1">
      <c r="A16" s="26" t="s">
        <v>33</v>
      </c>
      <c r="B16" s="57" t="s">
        <v>68</v>
      </c>
      <c r="C16" s="58" t="s">
        <v>69</v>
      </c>
      <c r="D16" s="59">
        <v>1054919718</v>
      </c>
      <c r="E16" s="60">
        <v>110000000</v>
      </c>
      <c r="F16" s="60">
        <v>513994584</v>
      </c>
      <c r="G16" s="60">
        <v>498920330</v>
      </c>
      <c r="H16" s="60">
        <v>371789299</v>
      </c>
      <c r="I16" s="60">
        <v>20300000</v>
      </c>
      <c r="J16" s="60">
        <v>0</v>
      </c>
      <c r="K16" s="60">
        <v>0</v>
      </c>
      <c r="L16" s="60">
        <v>73000000</v>
      </c>
      <c r="M16" s="60">
        <v>202446000</v>
      </c>
      <c r="N16" s="61">
        <v>0</v>
      </c>
      <c r="O16" s="60">
        <v>2688000</v>
      </c>
      <c r="P16" s="60">
        <v>395172940</v>
      </c>
      <c r="Q16" s="60">
        <v>20000000</v>
      </c>
      <c r="R16" s="60">
        <v>153253946</v>
      </c>
      <c r="S16" s="60">
        <v>37200000</v>
      </c>
      <c r="T16" s="60">
        <v>5250000</v>
      </c>
      <c r="U16" s="60">
        <v>127500000</v>
      </c>
      <c r="V16" s="61">
        <v>299500000</v>
      </c>
      <c r="W16" s="62">
        <v>0</v>
      </c>
      <c r="X16" s="61">
        <v>0</v>
      </c>
      <c r="Y16" s="63">
        <v>3885934817</v>
      </c>
      <c r="Z16" s="62">
        <v>2211003281</v>
      </c>
      <c r="AA16" s="61">
        <v>1500000000</v>
      </c>
      <c r="AB16" s="61">
        <v>174931536</v>
      </c>
      <c r="AC16" s="64">
        <v>3885934817</v>
      </c>
    </row>
    <row r="17" spans="1:29" s="9" customFormat="1" ht="12.75" customHeight="1">
      <c r="A17" s="27" t="s">
        <v>0</v>
      </c>
      <c r="B17" s="66" t="s">
        <v>574</v>
      </c>
      <c r="C17" s="67" t="s">
        <v>0</v>
      </c>
      <c r="D17" s="68">
        <f aca="true" t="shared" si="0" ref="D17:AC17">SUM(D9:D16)</f>
        <v>9133459332</v>
      </c>
      <c r="E17" s="69">
        <f t="shared" si="0"/>
        <v>791030704</v>
      </c>
      <c r="F17" s="69">
        <f t="shared" si="0"/>
        <v>4126518797</v>
      </c>
      <c r="G17" s="69">
        <f t="shared" si="0"/>
        <v>4499388542</v>
      </c>
      <c r="H17" s="69">
        <f t="shared" si="0"/>
        <v>5905581265</v>
      </c>
      <c r="I17" s="69">
        <f t="shared" si="0"/>
        <v>872007245</v>
      </c>
      <c r="J17" s="69">
        <f t="shared" si="0"/>
        <v>0</v>
      </c>
      <c r="K17" s="69">
        <f t="shared" si="0"/>
        <v>109982305</v>
      </c>
      <c r="L17" s="69">
        <f t="shared" si="0"/>
        <v>617193024</v>
      </c>
      <c r="M17" s="69">
        <f t="shared" si="0"/>
        <v>2439161927</v>
      </c>
      <c r="N17" s="70">
        <f t="shared" si="0"/>
        <v>1800000</v>
      </c>
      <c r="O17" s="69">
        <f t="shared" si="0"/>
        <v>1052729093</v>
      </c>
      <c r="P17" s="69">
        <f t="shared" si="0"/>
        <v>4907293468</v>
      </c>
      <c r="Q17" s="69">
        <f t="shared" si="0"/>
        <v>85000000</v>
      </c>
      <c r="R17" s="69">
        <f t="shared" si="0"/>
        <v>847086458</v>
      </c>
      <c r="S17" s="69">
        <f t="shared" si="0"/>
        <v>462839342</v>
      </c>
      <c r="T17" s="69">
        <f t="shared" si="0"/>
        <v>223137283</v>
      </c>
      <c r="U17" s="69">
        <f t="shared" si="0"/>
        <v>567614984</v>
      </c>
      <c r="V17" s="70">
        <f t="shared" si="0"/>
        <v>2157079037</v>
      </c>
      <c r="W17" s="71">
        <f t="shared" si="0"/>
        <v>117139628</v>
      </c>
      <c r="X17" s="70">
        <f t="shared" si="0"/>
        <v>12600000</v>
      </c>
      <c r="Y17" s="72">
        <f t="shared" si="0"/>
        <v>38928642434</v>
      </c>
      <c r="Z17" s="71">
        <f t="shared" si="0"/>
        <v>17004396005</v>
      </c>
      <c r="AA17" s="70">
        <f t="shared" si="0"/>
        <v>14271867135</v>
      </c>
      <c r="AB17" s="70">
        <f t="shared" si="0"/>
        <v>7606017704</v>
      </c>
      <c r="AC17" s="73">
        <f t="shared" si="0"/>
        <v>38882280844</v>
      </c>
    </row>
    <row r="18" spans="1:29" s="9" customFormat="1" ht="12.75" customHeight="1">
      <c r="A18" s="26" t="s">
        <v>0</v>
      </c>
      <c r="B18" s="57"/>
      <c r="C18" s="58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0"/>
      <c r="P18" s="60"/>
      <c r="Q18" s="60"/>
      <c r="R18" s="60"/>
      <c r="S18" s="60"/>
      <c r="T18" s="60"/>
      <c r="U18" s="60"/>
      <c r="V18" s="61"/>
      <c r="W18" s="62"/>
      <c r="X18" s="61"/>
      <c r="Y18" s="63"/>
      <c r="Z18" s="62"/>
      <c r="AA18" s="61"/>
      <c r="AB18" s="61"/>
      <c r="AC18" s="64"/>
    </row>
    <row r="19" spans="1:29" s="9" customFormat="1" ht="12.75" customHeight="1">
      <c r="A19" s="19" t="s">
        <v>0</v>
      </c>
      <c r="B19" s="110" t="s">
        <v>110</v>
      </c>
      <c r="C19" s="111" t="s">
        <v>0</v>
      </c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  <c r="X19" s="113"/>
      <c r="Y19" s="115"/>
      <c r="Z19" s="114"/>
      <c r="AA19" s="113"/>
      <c r="AB19" s="113"/>
      <c r="AC19" s="115"/>
    </row>
    <row r="20" spans="1:29" s="9" customFormat="1" ht="12.75" customHeight="1">
      <c r="A20" s="26" t="s">
        <v>0</v>
      </c>
      <c r="B20" s="57"/>
      <c r="C20" s="58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0"/>
      <c r="P20" s="60"/>
      <c r="Q20" s="60"/>
      <c r="R20" s="60"/>
      <c r="S20" s="60"/>
      <c r="T20" s="60"/>
      <c r="U20" s="60"/>
      <c r="V20" s="61"/>
      <c r="W20" s="62"/>
      <c r="X20" s="61"/>
      <c r="Y20" s="63"/>
      <c r="Z20" s="62"/>
      <c r="AA20" s="61"/>
      <c r="AB20" s="61"/>
      <c r="AC20" s="64"/>
    </row>
    <row r="21" spans="1:29" s="9" customFormat="1" ht="12.75" customHeight="1">
      <c r="A21" s="26" t="s">
        <v>33</v>
      </c>
      <c r="B21" s="57" t="s">
        <v>111</v>
      </c>
      <c r="C21" s="58" t="s">
        <v>112</v>
      </c>
      <c r="D21" s="59">
        <v>0</v>
      </c>
      <c r="E21" s="60">
        <v>0</v>
      </c>
      <c r="F21" s="60">
        <v>59770000</v>
      </c>
      <c r="G21" s="60">
        <v>42451200</v>
      </c>
      <c r="H21" s="60">
        <v>0</v>
      </c>
      <c r="I21" s="60">
        <v>5717453</v>
      </c>
      <c r="J21" s="60">
        <v>0</v>
      </c>
      <c r="K21" s="60">
        <v>0</v>
      </c>
      <c r="L21" s="60">
        <v>0</v>
      </c>
      <c r="M21" s="60">
        <v>8420000</v>
      </c>
      <c r="N21" s="61">
        <v>0</v>
      </c>
      <c r="O21" s="60">
        <v>0</v>
      </c>
      <c r="P21" s="60">
        <v>400000</v>
      </c>
      <c r="Q21" s="60">
        <v>0</v>
      </c>
      <c r="R21" s="60">
        <v>0</v>
      </c>
      <c r="S21" s="60">
        <v>120000</v>
      </c>
      <c r="T21" s="60">
        <v>1335000</v>
      </c>
      <c r="U21" s="60">
        <v>850000</v>
      </c>
      <c r="V21" s="61">
        <v>3756000</v>
      </c>
      <c r="W21" s="62">
        <v>0</v>
      </c>
      <c r="X21" s="61">
        <v>0</v>
      </c>
      <c r="Y21" s="63">
        <v>122819653</v>
      </c>
      <c r="Z21" s="62">
        <v>103168653</v>
      </c>
      <c r="AA21" s="61">
        <v>850000</v>
      </c>
      <c r="AB21" s="61">
        <v>18801000</v>
      </c>
      <c r="AC21" s="64">
        <v>122819653</v>
      </c>
    </row>
    <row r="22" spans="1:29" s="9" customFormat="1" ht="12.75" customHeight="1">
      <c r="A22" s="26" t="s">
        <v>33</v>
      </c>
      <c r="B22" s="57" t="s">
        <v>113</v>
      </c>
      <c r="C22" s="58" t="s">
        <v>114</v>
      </c>
      <c r="D22" s="59">
        <v>7156500</v>
      </c>
      <c r="E22" s="60">
        <v>3000000</v>
      </c>
      <c r="F22" s="60">
        <v>5600000</v>
      </c>
      <c r="G22" s="60">
        <v>25000000</v>
      </c>
      <c r="H22" s="60">
        <v>0</v>
      </c>
      <c r="I22" s="60">
        <v>3500000</v>
      </c>
      <c r="J22" s="60">
        <v>0</v>
      </c>
      <c r="K22" s="60">
        <v>0</v>
      </c>
      <c r="L22" s="60">
        <v>0</v>
      </c>
      <c r="M22" s="60">
        <v>1800000</v>
      </c>
      <c r="N22" s="61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316000</v>
      </c>
      <c r="U22" s="60">
        <v>245000</v>
      </c>
      <c r="V22" s="61">
        <v>0</v>
      </c>
      <c r="W22" s="62">
        <v>0</v>
      </c>
      <c r="X22" s="61">
        <v>0</v>
      </c>
      <c r="Y22" s="63">
        <v>46617500</v>
      </c>
      <c r="Z22" s="62">
        <v>45456500</v>
      </c>
      <c r="AA22" s="61">
        <v>0</v>
      </c>
      <c r="AB22" s="61">
        <v>1161000</v>
      </c>
      <c r="AC22" s="64">
        <v>46617500</v>
      </c>
    </row>
    <row r="23" spans="1:29" s="9" customFormat="1" ht="12.75" customHeight="1">
      <c r="A23" s="26" t="s">
        <v>33</v>
      </c>
      <c r="B23" s="57" t="s">
        <v>115</v>
      </c>
      <c r="C23" s="58" t="s">
        <v>116</v>
      </c>
      <c r="D23" s="59">
        <v>0</v>
      </c>
      <c r="E23" s="60">
        <v>0</v>
      </c>
      <c r="F23" s="60">
        <v>8695650</v>
      </c>
      <c r="G23" s="60">
        <v>27403850</v>
      </c>
      <c r="H23" s="60">
        <v>12581420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v>0</v>
      </c>
      <c r="O23" s="60">
        <v>0</v>
      </c>
      <c r="P23" s="60">
        <v>0</v>
      </c>
      <c r="Q23" s="60">
        <v>0</v>
      </c>
      <c r="R23" s="60">
        <v>0</v>
      </c>
      <c r="S23" s="60">
        <v>250000</v>
      </c>
      <c r="T23" s="60">
        <v>0</v>
      </c>
      <c r="U23" s="60">
        <v>200000</v>
      </c>
      <c r="V23" s="61">
        <v>1050000</v>
      </c>
      <c r="W23" s="62">
        <v>0</v>
      </c>
      <c r="X23" s="61">
        <v>0</v>
      </c>
      <c r="Y23" s="63">
        <v>50180920</v>
      </c>
      <c r="Z23" s="62">
        <v>48680920</v>
      </c>
      <c r="AA23" s="61">
        <v>0</v>
      </c>
      <c r="AB23" s="61">
        <v>1500000</v>
      </c>
      <c r="AC23" s="64">
        <v>50180920</v>
      </c>
    </row>
    <row r="24" spans="1:29" s="9" customFormat="1" ht="12.75" customHeight="1">
      <c r="A24" s="26" t="s">
        <v>33</v>
      </c>
      <c r="B24" s="57" t="s">
        <v>117</v>
      </c>
      <c r="C24" s="58" t="s">
        <v>118</v>
      </c>
      <c r="D24" s="59">
        <v>0</v>
      </c>
      <c r="E24" s="60">
        <v>556513</v>
      </c>
      <c r="F24" s="60">
        <v>10000000</v>
      </c>
      <c r="G24" s="60">
        <v>16239901</v>
      </c>
      <c r="H24" s="60">
        <v>15505474</v>
      </c>
      <c r="I24" s="60">
        <v>0</v>
      </c>
      <c r="J24" s="60">
        <v>0</v>
      </c>
      <c r="K24" s="60">
        <v>0</v>
      </c>
      <c r="L24" s="60">
        <v>114363</v>
      </c>
      <c r="M24" s="60">
        <v>0</v>
      </c>
      <c r="N24" s="61">
        <v>0</v>
      </c>
      <c r="O24" s="60">
        <v>0</v>
      </c>
      <c r="P24" s="60">
        <v>1446933</v>
      </c>
      <c r="Q24" s="60">
        <v>0</v>
      </c>
      <c r="R24" s="60">
        <v>78722</v>
      </c>
      <c r="S24" s="60">
        <v>1443053</v>
      </c>
      <c r="T24" s="60">
        <v>793544</v>
      </c>
      <c r="U24" s="60">
        <v>3139956</v>
      </c>
      <c r="V24" s="61">
        <v>8784985</v>
      </c>
      <c r="W24" s="62">
        <v>0</v>
      </c>
      <c r="X24" s="61">
        <v>0</v>
      </c>
      <c r="Y24" s="63">
        <v>58103444</v>
      </c>
      <c r="Z24" s="62">
        <v>40708636</v>
      </c>
      <c r="AA24" s="61">
        <v>0</v>
      </c>
      <c r="AB24" s="61">
        <v>17394808</v>
      </c>
      <c r="AC24" s="64">
        <v>58103444</v>
      </c>
    </row>
    <row r="25" spans="1:29" s="9" customFormat="1" ht="12.75" customHeight="1">
      <c r="A25" s="26" t="s">
        <v>33</v>
      </c>
      <c r="B25" s="57" t="s">
        <v>119</v>
      </c>
      <c r="C25" s="58" t="s">
        <v>120</v>
      </c>
      <c r="D25" s="59">
        <v>15429898</v>
      </c>
      <c r="E25" s="60">
        <v>0</v>
      </c>
      <c r="F25" s="60">
        <v>6000000</v>
      </c>
      <c r="G25" s="60">
        <v>0</v>
      </c>
      <c r="H25" s="60">
        <v>25957315</v>
      </c>
      <c r="I25" s="60">
        <v>0</v>
      </c>
      <c r="J25" s="60">
        <v>0</v>
      </c>
      <c r="K25" s="60">
        <v>0</v>
      </c>
      <c r="L25" s="60">
        <v>0</v>
      </c>
      <c r="M25" s="60">
        <v>8537787</v>
      </c>
      <c r="N25" s="61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1">
        <v>0</v>
      </c>
      <c r="W25" s="62">
        <v>0</v>
      </c>
      <c r="X25" s="61">
        <v>0</v>
      </c>
      <c r="Y25" s="63">
        <v>55925000</v>
      </c>
      <c r="Z25" s="62">
        <v>55925000</v>
      </c>
      <c r="AA25" s="61">
        <v>0</v>
      </c>
      <c r="AB25" s="61">
        <v>0</v>
      </c>
      <c r="AC25" s="64">
        <v>55925000</v>
      </c>
    </row>
    <row r="26" spans="1:29" s="9" customFormat="1" ht="12.75" customHeight="1">
      <c r="A26" s="26" t="s">
        <v>33</v>
      </c>
      <c r="B26" s="57" t="s">
        <v>121</v>
      </c>
      <c r="C26" s="58" t="s">
        <v>122</v>
      </c>
      <c r="D26" s="59">
        <v>31279547</v>
      </c>
      <c r="E26" s="60">
        <v>0</v>
      </c>
      <c r="F26" s="60">
        <v>6086955</v>
      </c>
      <c r="G26" s="60">
        <v>300000</v>
      </c>
      <c r="H26" s="60">
        <v>3262096</v>
      </c>
      <c r="I26" s="60">
        <v>0</v>
      </c>
      <c r="J26" s="60">
        <v>0</v>
      </c>
      <c r="K26" s="60">
        <v>0</v>
      </c>
      <c r="L26" s="60">
        <v>6500000</v>
      </c>
      <c r="M26" s="60">
        <v>4730878</v>
      </c>
      <c r="N26" s="61">
        <v>0</v>
      </c>
      <c r="O26" s="60">
        <v>1000000</v>
      </c>
      <c r="P26" s="60">
        <v>1600000</v>
      </c>
      <c r="Q26" s="60">
        <v>0</v>
      </c>
      <c r="R26" s="60">
        <v>300000</v>
      </c>
      <c r="S26" s="60">
        <v>660000</v>
      </c>
      <c r="T26" s="60">
        <v>770000</v>
      </c>
      <c r="U26" s="60">
        <v>1880000</v>
      </c>
      <c r="V26" s="61">
        <v>2500000</v>
      </c>
      <c r="W26" s="62">
        <v>0</v>
      </c>
      <c r="X26" s="61">
        <v>0</v>
      </c>
      <c r="Y26" s="63">
        <v>60869476</v>
      </c>
      <c r="Z26" s="62">
        <v>36959476</v>
      </c>
      <c r="AA26" s="61">
        <v>0</v>
      </c>
      <c r="AB26" s="61">
        <v>23910000</v>
      </c>
      <c r="AC26" s="64">
        <v>60869476</v>
      </c>
    </row>
    <row r="27" spans="1:29" s="9" customFormat="1" ht="12.75" customHeight="1">
      <c r="A27" s="26" t="s">
        <v>33</v>
      </c>
      <c r="B27" s="57" t="s">
        <v>123</v>
      </c>
      <c r="C27" s="58" t="s">
        <v>124</v>
      </c>
      <c r="D27" s="59">
        <v>116724</v>
      </c>
      <c r="E27" s="60">
        <v>0</v>
      </c>
      <c r="F27" s="60">
        <v>3000000</v>
      </c>
      <c r="G27" s="60">
        <v>-1500546</v>
      </c>
      <c r="H27" s="60">
        <v>321665</v>
      </c>
      <c r="I27" s="60">
        <v>255527</v>
      </c>
      <c r="J27" s="60">
        <v>0</v>
      </c>
      <c r="K27" s="60">
        <v>0</v>
      </c>
      <c r="L27" s="60">
        <v>0</v>
      </c>
      <c r="M27" s="60">
        <v>709034</v>
      </c>
      <c r="N27" s="61">
        <v>0</v>
      </c>
      <c r="O27" s="60">
        <v>0</v>
      </c>
      <c r="P27" s="60">
        <v>47202</v>
      </c>
      <c r="Q27" s="60">
        <v>0</v>
      </c>
      <c r="R27" s="60">
        <v>0</v>
      </c>
      <c r="S27" s="60">
        <v>0</v>
      </c>
      <c r="T27" s="60">
        <v>-34951573</v>
      </c>
      <c r="U27" s="60">
        <v>2547</v>
      </c>
      <c r="V27" s="61">
        <v>302253</v>
      </c>
      <c r="W27" s="62">
        <v>30802</v>
      </c>
      <c r="X27" s="61">
        <v>0</v>
      </c>
      <c r="Y27" s="63">
        <v>-31666365</v>
      </c>
      <c r="Z27" s="62">
        <v>2175809</v>
      </c>
      <c r="AA27" s="61">
        <v>0</v>
      </c>
      <c r="AB27" s="61">
        <v>-33842174</v>
      </c>
      <c r="AC27" s="64">
        <v>-31666365</v>
      </c>
    </row>
    <row r="28" spans="1:29" s="9" customFormat="1" ht="12.75" customHeight="1">
      <c r="A28" s="26" t="s">
        <v>33</v>
      </c>
      <c r="B28" s="57" t="s">
        <v>125</v>
      </c>
      <c r="C28" s="58" t="s">
        <v>126</v>
      </c>
      <c r="D28" s="59">
        <v>73622202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16025657</v>
      </c>
      <c r="N28" s="61">
        <v>0</v>
      </c>
      <c r="O28" s="60">
        <v>0</v>
      </c>
      <c r="P28" s="60">
        <v>0</v>
      </c>
      <c r="Q28" s="60">
        <v>0</v>
      </c>
      <c r="R28" s="60">
        <v>0</v>
      </c>
      <c r="S28" s="60">
        <v>886688</v>
      </c>
      <c r="T28" s="60">
        <v>883694</v>
      </c>
      <c r="U28" s="60">
        <v>556400</v>
      </c>
      <c r="V28" s="61">
        <v>0</v>
      </c>
      <c r="W28" s="62">
        <v>0</v>
      </c>
      <c r="X28" s="61">
        <v>0</v>
      </c>
      <c r="Y28" s="63">
        <v>91974641</v>
      </c>
      <c r="Z28" s="62">
        <v>81640066</v>
      </c>
      <c r="AA28" s="61">
        <v>0</v>
      </c>
      <c r="AB28" s="61">
        <v>10334575</v>
      </c>
      <c r="AC28" s="64">
        <v>91974641</v>
      </c>
    </row>
    <row r="29" spans="1:29" s="9" customFormat="1" ht="12.75" customHeight="1">
      <c r="A29" s="26" t="s">
        <v>33</v>
      </c>
      <c r="B29" s="57" t="s">
        <v>127</v>
      </c>
      <c r="C29" s="58" t="s">
        <v>128</v>
      </c>
      <c r="D29" s="59">
        <v>75249195</v>
      </c>
      <c r="E29" s="60">
        <v>0</v>
      </c>
      <c r="F29" s="60">
        <v>10000001</v>
      </c>
      <c r="G29" s="60">
        <v>0</v>
      </c>
      <c r="H29" s="60">
        <v>0</v>
      </c>
      <c r="I29" s="60">
        <v>1</v>
      </c>
      <c r="J29" s="60">
        <v>0</v>
      </c>
      <c r="K29" s="60">
        <v>0</v>
      </c>
      <c r="L29" s="60">
        <v>0</v>
      </c>
      <c r="M29" s="60">
        <v>7</v>
      </c>
      <c r="N29" s="61">
        <v>0</v>
      </c>
      <c r="O29" s="60">
        <v>0</v>
      </c>
      <c r="P29" s="60">
        <v>14</v>
      </c>
      <c r="Q29" s="60">
        <v>0</v>
      </c>
      <c r="R29" s="60">
        <v>0</v>
      </c>
      <c r="S29" s="60">
        <v>12</v>
      </c>
      <c r="T29" s="60">
        <v>0</v>
      </c>
      <c r="U29" s="60">
        <v>76</v>
      </c>
      <c r="V29" s="61">
        <v>25</v>
      </c>
      <c r="W29" s="62">
        <v>0</v>
      </c>
      <c r="X29" s="61">
        <v>0</v>
      </c>
      <c r="Y29" s="63">
        <v>85249331</v>
      </c>
      <c r="Z29" s="62">
        <v>80928931</v>
      </c>
      <c r="AA29" s="61">
        <v>0</v>
      </c>
      <c r="AB29" s="61">
        <v>4320400</v>
      </c>
      <c r="AC29" s="64">
        <v>85249331</v>
      </c>
    </row>
    <row r="30" spans="1:29" s="9" customFormat="1" ht="12.75" customHeight="1">
      <c r="A30" s="26" t="s">
        <v>33</v>
      </c>
      <c r="B30" s="57" t="s">
        <v>129</v>
      </c>
      <c r="C30" s="58" t="s">
        <v>130</v>
      </c>
      <c r="D30" s="59">
        <v>2825873</v>
      </c>
      <c r="E30" s="60">
        <v>0</v>
      </c>
      <c r="F30" s="60">
        <v>7826092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9137923</v>
      </c>
      <c r="N30" s="61">
        <v>0</v>
      </c>
      <c r="O30" s="60">
        <v>0</v>
      </c>
      <c r="P30" s="60">
        <v>0</v>
      </c>
      <c r="Q30" s="60">
        <v>0</v>
      </c>
      <c r="R30" s="60">
        <v>0</v>
      </c>
      <c r="S30" s="60">
        <v>2</v>
      </c>
      <c r="T30" s="60">
        <v>4</v>
      </c>
      <c r="U30" s="60">
        <v>2</v>
      </c>
      <c r="V30" s="61">
        <v>1</v>
      </c>
      <c r="W30" s="62">
        <v>0</v>
      </c>
      <c r="X30" s="61">
        <v>0</v>
      </c>
      <c r="Y30" s="63">
        <v>19789897</v>
      </c>
      <c r="Z30" s="62">
        <v>19789888</v>
      </c>
      <c r="AA30" s="61">
        <v>0</v>
      </c>
      <c r="AB30" s="61">
        <v>9</v>
      </c>
      <c r="AC30" s="64">
        <v>19789897</v>
      </c>
    </row>
    <row r="31" spans="1:29" s="9" customFormat="1" ht="12.75" customHeight="1">
      <c r="A31" s="26" t="s">
        <v>33</v>
      </c>
      <c r="B31" s="57" t="s">
        <v>131</v>
      </c>
      <c r="C31" s="58" t="s">
        <v>132</v>
      </c>
      <c r="D31" s="59">
        <v>29699228</v>
      </c>
      <c r="E31" s="60">
        <v>0</v>
      </c>
      <c r="F31" s="60">
        <v>10000000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1631772</v>
      </c>
      <c r="N31" s="61">
        <v>0</v>
      </c>
      <c r="O31" s="60">
        <v>0</v>
      </c>
      <c r="P31" s="60">
        <v>163177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1">
        <v>0</v>
      </c>
      <c r="W31" s="62">
        <v>0</v>
      </c>
      <c r="X31" s="61">
        <v>0</v>
      </c>
      <c r="Y31" s="63">
        <v>41494177</v>
      </c>
      <c r="Z31" s="62">
        <v>41331000</v>
      </c>
      <c r="AA31" s="61">
        <v>0</v>
      </c>
      <c r="AB31" s="61">
        <v>163177</v>
      </c>
      <c r="AC31" s="64">
        <v>41494177</v>
      </c>
    </row>
    <row r="32" spans="1:29" s="9" customFormat="1" ht="12.75" customHeight="1">
      <c r="A32" s="26" t="s">
        <v>33</v>
      </c>
      <c r="B32" s="57" t="s">
        <v>133</v>
      </c>
      <c r="C32" s="58" t="s">
        <v>134</v>
      </c>
      <c r="D32" s="59">
        <v>22255568</v>
      </c>
      <c r="E32" s="60">
        <v>0</v>
      </c>
      <c r="F32" s="60">
        <v>10000000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2602132</v>
      </c>
      <c r="N32" s="61">
        <v>0</v>
      </c>
      <c r="O32" s="60">
        <v>0</v>
      </c>
      <c r="P32" s="60">
        <v>0</v>
      </c>
      <c r="Q32" s="60">
        <v>0</v>
      </c>
      <c r="R32" s="60">
        <v>0</v>
      </c>
      <c r="S32" s="60">
        <v>200000</v>
      </c>
      <c r="T32" s="60">
        <v>100000</v>
      </c>
      <c r="U32" s="60">
        <v>108576</v>
      </c>
      <c r="V32" s="61">
        <v>3000000</v>
      </c>
      <c r="W32" s="62">
        <v>0</v>
      </c>
      <c r="X32" s="61">
        <v>0</v>
      </c>
      <c r="Y32" s="63">
        <v>38266276</v>
      </c>
      <c r="Z32" s="62">
        <v>34857700</v>
      </c>
      <c r="AA32" s="61">
        <v>0</v>
      </c>
      <c r="AB32" s="61">
        <v>3408576</v>
      </c>
      <c r="AC32" s="64">
        <v>38266276</v>
      </c>
    </row>
    <row r="33" spans="1:29" s="9" customFormat="1" ht="12.75" customHeight="1">
      <c r="A33" s="26" t="s">
        <v>33</v>
      </c>
      <c r="B33" s="57" t="s">
        <v>135</v>
      </c>
      <c r="C33" s="58" t="s">
        <v>136</v>
      </c>
      <c r="D33" s="59">
        <v>19380937</v>
      </c>
      <c r="E33" s="60">
        <v>0</v>
      </c>
      <c r="F33" s="60">
        <v>2244937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22449375</v>
      </c>
      <c r="N33" s="61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1">
        <v>0</v>
      </c>
      <c r="W33" s="62">
        <v>0</v>
      </c>
      <c r="X33" s="61">
        <v>0</v>
      </c>
      <c r="Y33" s="63">
        <v>44075249</v>
      </c>
      <c r="Z33" s="62">
        <v>44075249</v>
      </c>
      <c r="AA33" s="61">
        <v>0</v>
      </c>
      <c r="AB33" s="61">
        <v>0</v>
      </c>
      <c r="AC33" s="64">
        <v>44075249</v>
      </c>
    </row>
    <row r="34" spans="1:29" s="9" customFormat="1" ht="12.75" customHeight="1">
      <c r="A34" s="26" t="s">
        <v>33</v>
      </c>
      <c r="B34" s="57" t="s">
        <v>137</v>
      </c>
      <c r="C34" s="58" t="s">
        <v>138</v>
      </c>
      <c r="D34" s="59">
        <v>15243971</v>
      </c>
      <c r="E34" s="60">
        <v>0</v>
      </c>
      <c r="F34" s="60">
        <v>12000000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2261678</v>
      </c>
      <c r="N34" s="61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1">
        <v>0</v>
      </c>
      <c r="W34" s="62">
        <v>0</v>
      </c>
      <c r="X34" s="61">
        <v>0</v>
      </c>
      <c r="Y34" s="63">
        <v>29505649</v>
      </c>
      <c r="Z34" s="62">
        <v>29505649</v>
      </c>
      <c r="AA34" s="61">
        <v>0</v>
      </c>
      <c r="AB34" s="61">
        <v>0</v>
      </c>
      <c r="AC34" s="64">
        <v>29505649</v>
      </c>
    </row>
    <row r="35" spans="1:29" s="9" customFormat="1" ht="12.75" customHeight="1">
      <c r="A35" s="26" t="s">
        <v>33</v>
      </c>
      <c r="B35" s="57" t="s">
        <v>139</v>
      </c>
      <c r="C35" s="58" t="s">
        <v>140</v>
      </c>
      <c r="D35" s="59">
        <v>0</v>
      </c>
      <c r="E35" s="60">
        <v>0</v>
      </c>
      <c r="F35" s="60">
        <v>0</v>
      </c>
      <c r="G35" s="60">
        <v>0</v>
      </c>
      <c r="H35" s="60">
        <v>1090980</v>
      </c>
      <c r="I35" s="60">
        <v>0</v>
      </c>
      <c r="J35" s="60">
        <v>0</v>
      </c>
      <c r="K35" s="60">
        <v>0</v>
      </c>
      <c r="L35" s="60">
        <v>0</v>
      </c>
      <c r="M35" s="60">
        <v>872784</v>
      </c>
      <c r="N35" s="61">
        <v>0</v>
      </c>
      <c r="O35" s="60">
        <v>0</v>
      </c>
      <c r="P35" s="60">
        <v>0</v>
      </c>
      <c r="Q35" s="60">
        <v>0</v>
      </c>
      <c r="R35" s="60">
        <v>0</v>
      </c>
      <c r="S35" s="60">
        <v>191827</v>
      </c>
      <c r="T35" s="60">
        <v>414572</v>
      </c>
      <c r="U35" s="60">
        <v>0</v>
      </c>
      <c r="V35" s="61">
        <v>0</v>
      </c>
      <c r="W35" s="62">
        <v>0</v>
      </c>
      <c r="X35" s="61">
        <v>0</v>
      </c>
      <c r="Y35" s="63">
        <v>2570163</v>
      </c>
      <c r="Z35" s="62">
        <v>981882</v>
      </c>
      <c r="AA35" s="61">
        <v>0</v>
      </c>
      <c r="AB35" s="61">
        <v>1588281</v>
      </c>
      <c r="AC35" s="64">
        <v>2570163</v>
      </c>
    </row>
    <row r="36" spans="1:29" s="9" customFormat="1" ht="12.75" customHeight="1">
      <c r="A36" s="26" t="s">
        <v>33</v>
      </c>
      <c r="B36" s="57" t="s">
        <v>141</v>
      </c>
      <c r="C36" s="58" t="s">
        <v>142</v>
      </c>
      <c r="D36" s="59">
        <v>20301551</v>
      </c>
      <c r="E36" s="60">
        <v>0</v>
      </c>
      <c r="F36" s="60">
        <v>10531480</v>
      </c>
      <c r="G36" s="60">
        <v>0</v>
      </c>
      <c r="H36" s="60">
        <v>0</v>
      </c>
      <c r="I36" s="60">
        <v>6873949</v>
      </c>
      <c r="J36" s="60">
        <v>0</v>
      </c>
      <c r="K36" s="60">
        <v>0</v>
      </c>
      <c r="L36" s="60">
        <v>0</v>
      </c>
      <c r="M36" s="60">
        <v>12773621</v>
      </c>
      <c r="N36" s="61">
        <v>0</v>
      </c>
      <c r="O36" s="60">
        <v>0</v>
      </c>
      <c r="P36" s="60">
        <v>1428571</v>
      </c>
      <c r="Q36" s="60">
        <v>0</v>
      </c>
      <c r="R36" s="60">
        <v>0</v>
      </c>
      <c r="S36" s="60">
        <v>500000</v>
      </c>
      <c r="T36" s="60">
        <v>221129</v>
      </c>
      <c r="U36" s="60">
        <v>1458571</v>
      </c>
      <c r="V36" s="61">
        <v>3157142</v>
      </c>
      <c r="W36" s="62">
        <v>0</v>
      </c>
      <c r="X36" s="61">
        <v>0</v>
      </c>
      <c r="Y36" s="63">
        <v>57246014</v>
      </c>
      <c r="Z36" s="62">
        <v>49052030</v>
      </c>
      <c r="AA36" s="61">
        <v>0</v>
      </c>
      <c r="AB36" s="61">
        <v>5336842</v>
      </c>
      <c r="AC36" s="64">
        <v>54388872</v>
      </c>
    </row>
    <row r="37" spans="1:29" s="9" customFormat="1" ht="12.75" customHeight="1">
      <c r="A37" s="26" t="s">
        <v>33</v>
      </c>
      <c r="B37" s="57" t="s">
        <v>143</v>
      </c>
      <c r="C37" s="58" t="s">
        <v>144</v>
      </c>
      <c r="D37" s="59">
        <v>71679870</v>
      </c>
      <c r="E37" s="60">
        <v>0</v>
      </c>
      <c r="F37" s="60">
        <v>15000000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1">
        <v>0</v>
      </c>
      <c r="O37" s="60">
        <v>0</v>
      </c>
      <c r="P37" s="60">
        <v>0</v>
      </c>
      <c r="Q37" s="60">
        <v>0</v>
      </c>
      <c r="R37" s="60">
        <v>0</v>
      </c>
      <c r="S37" s="60">
        <v>322408</v>
      </c>
      <c r="T37" s="60">
        <v>163175</v>
      </c>
      <c r="U37" s="60">
        <v>31320</v>
      </c>
      <c r="V37" s="61">
        <v>0</v>
      </c>
      <c r="W37" s="62">
        <v>0</v>
      </c>
      <c r="X37" s="61">
        <v>0</v>
      </c>
      <c r="Y37" s="63">
        <v>87196773</v>
      </c>
      <c r="Z37" s="62">
        <v>81434975</v>
      </c>
      <c r="AA37" s="61">
        <v>0</v>
      </c>
      <c r="AB37" s="61">
        <v>5761798</v>
      </c>
      <c r="AC37" s="64">
        <v>87196773</v>
      </c>
    </row>
    <row r="38" spans="1:29" s="9" customFormat="1" ht="12.75" customHeight="1">
      <c r="A38" s="26" t="s">
        <v>33</v>
      </c>
      <c r="B38" s="57" t="s">
        <v>145</v>
      </c>
      <c r="C38" s="58" t="s">
        <v>146</v>
      </c>
      <c r="D38" s="59">
        <v>10080211</v>
      </c>
      <c r="E38" s="60">
        <v>0</v>
      </c>
      <c r="F38" s="60">
        <v>3865500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16842023</v>
      </c>
      <c r="N38" s="61">
        <v>0</v>
      </c>
      <c r="O38" s="60">
        <v>0</v>
      </c>
      <c r="P38" s="60">
        <v>1</v>
      </c>
      <c r="Q38" s="60">
        <v>0</v>
      </c>
      <c r="R38" s="60">
        <v>0</v>
      </c>
      <c r="S38" s="60">
        <v>345960</v>
      </c>
      <c r="T38" s="60">
        <v>115320</v>
      </c>
      <c r="U38" s="60">
        <v>288300</v>
      </c>
      <c r="V38" s="61">
        <v>2688232</v>
      </c>
      <c r="W38" s="62">
        <v>0</v>
      </c>
      <c r="X38" s="61">
        <v>0</v>
      </c>
      <c r="Y38" s="63">
        <v>34225547</v>
      </c>
      <c r="Z38" s="62">
        <v>29235263</v>
      </c>
      <c r="AA38" s="61">
        <v>0</v>
      </c>
      <c r="AB38" s="61">
        <v>4990284</v>
      </c>
      <c r="AC38" s="64">
        <v>34225547</v>
      </c>
    </row>
    <row r="39" spans="1:29" s="9" customFormat="1" ht="12.75" customHeight="1">
      <c r="A39" s="26" t="s">
        <v>33</v>
      </c>
      <c r="B39" s="57" t="s">
        <v>147</v>
      </c>
      <c r="C39" s="58" t="s">
        <v>148</v>
      </c>
      <c r="D39" s="59">
        <v>30500000</v>
      </c>
      <c r="E39" s="60">
        <v>0</v>
      </c>
      <c r="F39" s="60">
        <v>14500000</v>
      </c>
      <c r="G39" s="60">
        <v>0</v>
      </c>
      <c r="H39" s="60">
        <v>0</v>
      </c>
      <c r="I39" s="60">
        <v>4000000</v>
      </c>
      <c r="J39" s="60">
        <v>0</v>
      </c>
      <c r="K39" s="60">
        <v>0</v>
      </c>
      <c r="L39" s="60">
        <v>0</v>
      </c>
      <c r="M39" s="60">
        <v>81166700</v>
      </c>
      <c r="N39" s="61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550000</v>
      </c>
      <c r="V39" s="61">
        <v>0</v>
      </c>
      <c r="W39" s="62">
        <v>0</v>
      </c>
      <c r="X39" s="61">
        <v>0</v>
      </c>
      <c r="Y39" s="63">
        <v>130716700</v>
      </c>
      <c r="Z39" s="62">
        <v>130166700</v>
      </c>
      <c r="AA39" s="61">
        <v>0</v>
      </c>
      <c r="AB39" s="61">
        <v>550000</v>
      </c>
      <c r="AC39" s="64">
        <v>130716700</v>
      </c>
    </row>
    <row r="40" spans="1:29" s="9" customFormat="1" ht="12.75" customHeight="1">
      <c r="A40" s="26" t="s">
        <v>33</v>
      </c>
      <c r="B40" s="57" t="s">
        <v>149</v>
      </c>
      <c r="C40" s="58" t="s">
        <v>150</v>
      </c>
      <c r="D40" s="59">
        <v>43086807</v>
      </c>
      <c r="E40" s="60">
        <v>0</v>
      </c>
      <c r="F40" s="60">
        <v>30026937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5121820</v>
      </c>
      <c r="N40" s="61">
        <v>0</v>
      </c>
      <c r="O40" s="60">
        <v>0</v>
      </c>
      <c r="P40" s="60">
        <v>1849342</v>
      </c>
      <c r="Q40" s="60">
        <v>0</v>
      </c>
      <c r="R40" s="60">
        <v>0</v>
      </c>
      <c r="S40" s="60">
        <v>2686985</v>
      </c>
      <c r="T40" s="60">
        <v>1142241</v>
      </c>
      <c r="U40" s="60">
        <v>543923</v>
      </c>
      <c r="V40" s="61">
        <v>1033455</v>
      </c>
      <c r="W40" s="62">
        <v>0</v>
      </c>
      <c r="X40" s="61">
        <v>0</v>
      </c>
      <c r="Y40" s="63">
        <v>85491510</v>
      </c>
      <c r="Z40" s="62">
        <v>65748450</v>
      </c>
      <c r="AA40" s="61">
        <v>0</v>
      </c>
      <c r="AB40" s="61">
        <v>19743060</v>
      </c>
      <c r="AC40" s="64">
        <v>85491510</v>
      </c>
    </row>
    <row r="41" spans="1:29" s="9" customFormat="1" ht="12.75" customHeight="1">
      <c r="A41" s="26" t="s">
        <v>33</v>
      </c>
      <c r="B41" s="57" t="s">
        <v>151</v>
      </c>
      <c r="C41" s="58" t="s">
        <v>152</v>
      </c>
      <c r="D41" s="59">
        <v>18400000</v>
      </c>
      <c r="E41" s="60">
        <v>30000000</v>
      </c>
      <c r="F41" s="60">
        <v>24400000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44582000</v>
      </c>
      <c r="N41" s="61">
        <v>0</v>
      </c>
      <c r="O41" s="60">
        <v>0</v>
      </c>
      <c r="P41" s="60">
        <v>0</v>
      </c>
      <c r="Q41" s="60">
        <v>0</v>
      </c>
      <c r="R41" s="60">
        <v>0</v>
      </c>
      <c r="S41" s="60">
        <v>6000000</v>
      </c>
      <c r="T41" s="60">
        <v>0</v>
      </c>
      <c r="U41" s="60">
        <v>84062</v>
      </c>
      <c r="V41" s="61">
        <v>0</v>
      </c>
      <c r="W41" s="62">
        <v>0</v>
      </c>
      <c r="X41" s="61">
        <v>0</v>
      </c>
      <c r="Y41" s="63">
        <v>123466062</v>
      </c>
      <c r="Z41" s="62">
        <v>44216450</v>
      </c>
      <c r="AA41" s="61">
        <v>0</v>
      </c>
      <c r="AB41" s="61">
        <v>17516581</v>
      </c>
      <c r="AC41" s="64">
        <v>61733031</v>
      </c>
    </row>
    <row r="42" spans="1:29" s="9" customFormat="1" ht="12.75" customHeight="1">
      <c r="A42" s="26" t="s">
        <v>33</v>
      </c>
      <c r="B42" s="57" t="s">
        <v>153</v>
      </c>
      <c r="C42" s="58" t="s">
        <v>154</v>
      </c>
      <c r="D42" s="59">
        <v>21455626</v>
      </c>
      <c r="E42" s="60">
        <v>0</v>
      </c>
      <c r="F42" s="60">
        <v>6800000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7439240</v>
      </c>
      <c r="N42" s="61">
        <v>0</v>
      </c>
      <c r="O42" s="60">
        <v>0</v>
      </c>
      <c r="P42" s="60">
        <v>0</v>
      </c>
      <c r="Q42" s="60">
        <v>0</v>
      </c>
      <c r="R42" s="60">
        <v>172838</v>
      </c>
      <c r="S42" s="60">
        <v>0</v>
      </c>
      <c r="T42" s="60">
        <v>942305</v>
      </c>
      <c r="U42" s="60">
        <v>417684</v>
      </c>
      <c r="V42" s="61">
        <v>54392</v>
      </c>
      <c r="W42" s="62">
        <v>0</v>
      </c>
      <c r="X42" s="61">
        <v>0</v>
      </c>
      <c r="Y42" s="63">
        <v>37282085</v>
      </c>
      <c r="Z42" s="62">
        <v>28255626</v>
      </c>
      <c r="AA42" s="61">
        <v>0</v>
      </c>
      <c r="AB42" s="61">
        <v>9026459</v>
      </c>
      <c r="AC42" s="64">
        <v>37282085</v>
      </c>
    </row>
    <row r="43" spans="1:29" s="9" customFormat="1" ht="12.75" customHeight="1">
      <c r="A43" s="26" t="s">
        <v>33</v>
      </c>
      <c r="B43" s="57" t="s">
        <v>155</v>
      </c>
      <c r="C43" s="58" t="s">
        <v>156</v>
      </c>
      <c r="D43" s="59">
        <v>63338808</v>
      </c>
      <c r="E43" s="60">
        <v>0</v>
      </c>
      <c r="F43" s="60">
        <v>6179520</v>
      </c>
      <c r="G43" s="60">
        <v>0</v>
      </c>
      <c r="H43" s="60">
        <v>0</v>
      </c>
      <c r="I43" s="60">
        <v>-987072</v>
      </c>
      <c r="J43" s="60">
        <v>0</v>
      </c>
      <c r="K43" s="60">
        <v>0</v>
      </c>
      <c r="L43" s="60">
        <v>548628</v>
      </c>
      <c r="M43" s="60">
        <v>24478788</v>
      </c>
      <c r="N43" s="61">
        <v>0</v>
      </c>
      <c r="O43" s="60">
        <v>0</v>
      </c>
      <c r="P43" s="60">
        <v>17155752</v>
      </c>
      <c r="Q43" s="60">
        <v>0</v>
      </c>
      <c r="R43" s="60">
        <v>7422144</v>
      </c>
      <c r="S43" s="60">
        <v>1206984</v>
      </c>
      <c r="T43" s="60">
        <v>899748</v>
      </c>
      <c r="U43" s="60">
        <v>4989480</v>
      </c>
      <c r="V43" s="61">
        <v>1228920</v>
      </c>
      <c r="W43" s="62">
        <v>0</v>
      </c>
      <c r="X43" s="61">
        <v>0</v>
      </c>
      <c r="Y43" s="63">
        <v>126461700</v>
      </c>
      <c r="Z43" s="62">
        <v>84800952</v>
      </c>
      <c r="AA43" s="61">
        <v>0</v>
      </c>
      <c r="AB43" s="61">
        <v>41660748</v>
      </c>
      <c r="AC43" s="64">
        <v>126461700</v>
      </c>
    </row>
    <row r="44" spans="1:29" s="9" customFormat="1" ht="12.75" customHeight="1">
      <c r="A44" s="26" t="s">
        <v>33</v>
      </c>
      <c r="B44" s="57" t="s">
        <v>157</v>
      </c>
      <c r="C44" s="58" t="s">
        <v>158</v>
      </c>
      <c r="D44" s="59">
        <v>37917053</v>
      </c>
      <c r="E44" s="60">
        <v>0</v>
      </c>
      <c r="F44" s="60">
        <v>7000001</v>
      </c>
      <c r="G44" s="60">
        <v>0</v>
      </c>
      <c r="H44" s="60">
        <v>0</v>
      </c>
      <c r="I44" s="60">
        <v>0</v>
      </c>
      <c r="J44" s="60">
        <v>0</v>
      </c>
      <c r="K44" s="60">
        <v>543924</v>
      </c>
      <c r="L44" s="60">
        <v>0</v>
      </c>
      <c r="M44" s="60">
        <v>2110835</v>
      </c>
      <c r="N44" s="61">
        <v>0</v>
      </c>
      <c r="O44" s="60">
        <v>0</v>
      </c>
      <c r="P44" s="60">
        <v>0</v>
      </c>
      <c r="Q44" s="60">
        <v>0</v>
      </c>
      <c r="R44" s="60">
        <v>0</v>
      </c>
      <c r="S44" s="60">
        <v>4548557</v>
      </c>
      <c r="T44" s="60">
        <v>682204</v>
      </c>
      <c r="U44" s="60">
        <v>0</v>
      </c>
      <c r="V44" s="61">
        <v>0</v>
      </c>
      <c r="W44" s="62">
        <v>0</v>
      </c>
      <c r="X44" s="61">
        <v>0</v>
      </c>
      <c r="Y44" s="63">
        <v>52802574</v>
      </c>
      <c r="Z44" s="62">
        <v>46004902</v>
      </c>
      <c r="AA44" s="61">
        <v>0</v>
      </c>
      <c r="AB44" s="61">
        <v>6797672</v>
      </c>
      <c r="AC44" s="64">
        <v>52802574</v>
      </c>
    </row>
    <row r="45" spans="1:29" s="9" customFormat="1" ht="12.75" customHeight="1">
      <c r="A45" s="26" t="s">
        <v>33</v>
      </c>
      <c r="B45" s="57" t="s">
        <v>159</v>
      </c>
      <c r="C45" s="58" t="s">
        <v>160</v>
      </c>
      <c r="D45" s="59">
        <v>68899700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1">
        <v>0</v>
      </c>
      <c r="O45" s="60">
        <v>5225000</v>
      </c>
      <c r="P45" s="60">
        <v>327294</v>
      </c>
      <c r="Q45" s="60">
        <v>0</v>
      </c>
      <c r="R45" s="60">
        <v>2727450</v>
      </c>
      <c r="S45" s="60">
        <v>1581921</v>
      </c>
      <c r="T45" s="60">
        <v>1418274</v>
      </c>
      <c r="U45" s="60">
        <v>163647</v>
      </c>
      <c r="V45" s="61">
        <v>1000000</v>
      </c>
      <c r="W45" s="62">
        <v>0</v>
      </c>
      <c r="X45" s="61">
        <v>0</v>
      </c>
      <c r="Y45" s="63">
        <v>81343286</v>
      </c>
      <c r="Z45" s="62">
        <v>68899700</v>
      </c>
      <c r="AA45" s="61">
        <v>0</v>
      </c>
      <c r="AB45" s="61">
        <v>12443586</v>
      </c>
      <c r="AC45" s="64">
        <v>81343286</v>
      </c>
    </row>
    <row r="46" spans="1:29" s="9" customFormat="1" ht="12.75" customHeight="1">
      <c r="A46" s="26" t="s">
        <v>33</v>
      </c>
      <c r="B46" s="57" t="s">
        <v>161</v>
      </c>
      <c r="C46" s="58" t="s">
        <v>162</v>
      </c>
      <c r="D46" s="59">
        <v>9750000</v>
      </c>
      <c r="E46" s="60">
        <v>18212000</v>
      </c>
      <c r="F46" s="60">
        <v>15000000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19500000</v>
      </c>
      <c r="N46" s="61">
        <v>0</v>
      </c>
      <c r="O46" s="60">
        <v>0</v>
      </c>
      <c r="P46" s="60">
        <v>5000000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1">
        <v>0</v>
      </c>
      <c r="W46" s="62">
        <v>0</v>
      </c>
      <c r="X46" s="61">
        <v>0</v>
      </c>
      <c r="Y46" s="63">
        <v>67462000</v>
      </c>
      <c r="Z46" s="62">
        <v>67462000</v>
      </c>
      <c r="AA46" s="61">
        <v>0</v>
      </c>
      <c r="AB46" s="61">
        <v>0</v>
      </c>
      <c r="AC46" s="64">
        <v>67462000</v>
      </c>
    </row>
    <row r="47" spans="1:29" s="9" customFormat="1" ht="12.75" customHeight="1">
      <c r="A47" s="26" t="s">
        <v>33</v>
      </c>
      <c r="B47" s="57" t="s">
        <v>163</v>
      </c>
      <c r="C47" s="58" t="s">
        <v>164</v>
      </c>
      <c r="D47" s="59">
        <v>128117901</v>
      </c>
      <c r="E47" s="60">
        <v>0</v>
      </c>
      <c r="F47" s="60">
        <v>18000000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3554931</v>
      </c>
      <c r="N47" s="61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150000</v>
      </c>
      <c r="U47" s="60">
        <v>5605458</v>
      </c>
      <c r="V47" s="61">
        <v>6000000</v>
      </c>
      <c r="W47" s="62">
        <v>0</v>
      </c>
      <c r="X47" s="61">
        <v>0</v>
      </c>
      <c r="Y47" s="63">
        <v>161428290</v>
      </c>
      <c r="Z47" s="62">
        <v>146117901</v>
      </c>
      <c r="AA47" s="61">
        <v>0</v>
      </c>
      <c r="AB47" s="61">
        <v>15310389</v>
      </c>
      <c r="AC47" s="64">
        <v>161428290</v>
      </c>
    </row>
    <row r="48" spans="1:29" s="9" customFormat="1" ht="12.75" customHeight="1">
      <c r="A48" s="26" t="s">
        <v>33</v>
      </c>
      <c r="B48" s="57" t="s">
        <v>165</v>
      </c>
      <c r="C48" s="58" t="s">
        <v>166</v>
      </c>
      <c r="D48" s="59">
        <v>77335704</v>
      </c>
      <c r="E48" s="60">
        <v>0</v>
      </c>
      <c r="F48" s="60">
        <v>55741008</v>
      </c>
      <c r="G48" s="60">
        <v>0</v>
      </c>
      <c r="H48" s="60">
        <v>0</v>
      </c>
      <c r="I48" s="60">
        <v>225624</v>
      </c>
      <c r="J48" s="60">
        <v>0</v>
      </c>
      <c r="K48" s="60">
        <v>0</v>
      </c>
      <c r="L48" s="60">
        <v>934092</v>
      </c>
      <c r="M48" s="60">
        <v>3302880</v>
      </c>
      <c r="N48" s="61">
        <v>0</v>
      </c>
      <c r="O48" s="60">
        <v>0</v>
      </c>
      <c r="P48" s="60">
        <v>5550384</v>
      </c>
      <c r="Q48" s="60">
        <v>361008</v>
      </c>
      <c r="R48" s="60">
        <v>541488</v>
      </c>
      <c r="S48" s="60">
        <v>5087424</v>
      </c>
      <c r="T48" s="60">
        <v>580296</v>
      </c>
      <c r="U48" s="60">
        <v>2517996</v>
      </c>
      <c r="V48" s="61">
        <v>902496</v>
      </c>
      <c r="W48" s="62">
        <v>0</v>
      </c>
      <c r="X48" s="61">
        <v>0</v>
      </c>
      <c r="Y48" s="63">
        <v>153080400</v>
      </c>
      <c r="Z48" s="62">
        <v>108080340</v>
      </c>
      <c r="AA48" s="61">
        <v>0</v>
      </c>
      <c r="AB48" s="61">
        <v>45000060</v>
      </c>
      <c r="AC48" s="64">
        <v>153080400</v>
      </c>
    </row>
    <row r="49" spans="1:29" s="9" customFormat="1" ht="12.75" customHeight="1">
      <c r="A49" s="26" t="s">
        <v>33</v>
      </c>
      <c r="B49" s="57" t="s">
        <v>167</v>
      </c>
      <c r="C49" s="58" t="s">
        <v>168</v>
      </c>
      <c r="D49" s="59">
        <v>0</v>
      </c>
      <c r="E49" s="60">
        <v>0</v>
      </c>
      <c r="F49" s="60">
        <v>270400</v>
      </c>
      <c r="G49" s="60">
        <v>0</v>
      </c>
      <c r="H49" s="60">
        <v>0</v>
      </c>
      <c r="I49" s="60">
        <v>2000000</v>
      </c>
      <c r="J49" s="60">
        <v>0</v>
      </c>
      <c r="K49" s="60">
        <v>0</v>
      </c>
      <c r="L49" s="60">
        <v>0</v>
      </c>
      <c r="M49" s="60">
        <v>8106370</v>
      </c>
      <c r="N49" s="61">
        <v>0</v>
      </c>
      <c r="O49" s="60">
        <v>0</v>
      </c>
      <c r="P49" s="60">
        <v>2121800</v>
      </c>
      <c r="Q49" s="60">
        <v>0</v>
      </c>
      <c r="R49" s="60">
        <v>648960</v>
      </c>
      <c r="S49" s="60">
        <v>0</v>
      </c>
      <c r="T49" s="60">
        <v>224972</v>
      </c>
      <c r="U49" s="60">
        <v>0</v>
      </c>
      <c r="V49" s="61">
        <v>0</v>
      </c>
      <c r="W49" s="62">
        <v>0</v>
      </c>
      <c r="X49" s="61">
        <v>0</v>
      </c>
      <c r="Y49" s="63">
        <v>13372502</v>
      </c>
      <c r="Z49" s="62">
        <v>2270400</v>
      </c>
      <c r="AA49" s="61">
        <v>0</v>
      </c>
      <c r="AB49" s="61">
        <v>11102102</v>
      </c>
      <c r="AC49" s="64">
        <v>13372502</v>
      </c>
    </row>
    <row r="50" spans="1:29" s="9" customFormat="1" ht="12.75" customHeight="1">
      <c r="A50" s="26" t="s">
        <v>33</v>
      </c>
      <c r="B50" s="57" t="s">
        <v>169</v>
      </c>
      <c r="C50" s="58" t="s">
        <v>170</v>
      </c>
      <c r="D50" s="59">
        <v>54561350</v>
      </c>
      <c r="E50" s="60">
        <v>0</v>
      </c>
      <c r="F50" s="60">
        <v>35160000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3800000</v>
      </c>
      <c r="N50" s="61">
        <v>0</v>
      </c>
      <c r="O50" s="60">
        <v>0</v>
      </c>
      <c r="P50" s="60">
        <v>0</v>
      </c>
      <c r="Q50" s="60">
        <v>0</v>
      </c>
      <c r="R50" s="60">
        <v>0</v>
      </c>
      <c r="S50" s="60">
        <v>1361540</v>
      </c>
      <c r="T50" s="60">
        <v>3046960</v>
      </c>
      <c r="U50" s="60">
        <v>600000</v>
      </c>
      <c r="V50" s="61">
        <v>3177991</v>
      </c>
      <c r="W50" s="62">
        <v>0</v>
      </c>
      <c r="X50" s="61">
        <v>0</v>
      </c>
      <c r="Y50" s="63">
        <v>101707841</v>
      </c>
      <c r="Z50" s="62">
        <v>89561350</v>
      </c>
      <c r="AA50" s="61">
        <v>0</v>
      </c>
      <c r="AB50" s="61">
        <v>12146491</v>
      </c>
      <c r="AC50" s="64">
        <v>101707841</v>
      </c>
    </row>
    <row r="51" spans="1:29" s="9" customFormat="1" ht="12.75" customHeight="1">
      <c r="A51" s="26" t="s">
        <v>33</v>
      </c>
      <c r="B51" s="57" t="s">
        <v>171</v>
      </c>
      <c r="C51" s="58" t="s">
        <v>172</v>
      </c>
      <c r="D51" s="59">
        <v>34327299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12991697</v>
      </c>
      <c r="N51" s="61">
        <v>0</v>
      </c>
      <c r="O51" s="60">
        <v>0</v>
      </c>
      <c r="P51" s="60">
        <v>20125188</v>
      </c>
      <c r="Q51" s="60">
        <v>0</v>
      </c>
      <c r="R51" s="60">
        <v>0</v>
      </c>
      <c r="S51" s="60">
        <v>1316296</v>
      </c>
      <c r="T51" s="60">
        <v>620498</v>
      </c>
      <c r="U51" s="60">
        <v>250205</v>
      </c>
      <c r="V51" s="61">
        <v>6527088</v>
      </c>
      <c r="W51" s="62">
        <v>0</v>
      </c>
      <c r="X51" s="61">
        <v>0</v>
      </c>
      <c r="Y51" s="63">
        <v>76158271</v>
      </c>
      <c r="Z51" s="62">
        <v>47645350</v>
      </c>
      <c r="AA51" s="61">
        <v>0</v>
      </c>
      <c r="AB51" s="61">
        <v>20897985</v>
      </c>
      <c r="AC51" s="64">
        <v>68543335</v>
      </c>
    </row>
    <row r="52" spans="1:29" s="9" customFormat="1" ht="12.75" customHeight="1">
      <c r="A52" s="26" t="s">
        <v>33</v>
      </c>
      <c r="B52" s="57" t="s">
        <v>173</v>
      </c>
      <c r="C52" s="58" t="s">
        <v>174</v>
      </c>
      <c r="D52" s="59">
        <v>12943905</v>
      </c>
      <c r="E52" s="60">
        <v>0</v>
      </c>
      <c r="F52" s="60">
        <v>8000001</v>
      </c>
      <c r="G52" s="60">
        <v>21327000</v>
      </c>
      <c r="H52" s="60">
        <v>2284481</v>
      </c>
      <c r="I52" s="60">
        <v>0</v>
      </c>
      <c r="J52" s="60">
        <v>0</v>
      </c>
      <c r="K52" s="60">
        <v>0</v>
      </c>
      <c r="L52" s="60">
        <v>0</v>
      </c>
      <c r="M52" s="60">
        <v>880000</v>
      </c>
      <c r="N52" s="61">
        <v>0</v>
      </c>
      <c r="O52" s="60">
        <v>0</v>
      </c>
      <c r="P52" s="60">
        <v>0</v>
      </c>
      <c r="Q52" s="60">
        <v>0</v>
      </c>
      <c r="R52" s="60">
        <v>195813</v>
      </c>
      <c r="S52" s="60">
        <v>424303</v>
      </c>
      <c r="T52" s="60">
        <v>0</v>
      </c>
      <c r="U52" s="60">
        <v>217570</v>
      </c>
      <c r="V52" s="61">
        <v>0</v>
      </c>
      <c r="W52" s="62">
        <v>0</v>
      </c>
      <c r="X52" s="61">
        <v>0</v>
      </c>
      <c r="Y52" s="63">
        <v>46273073</v>
      </c>
      <c r="Z52" s="62">
        <v>43150906</v>
      </c>
      <c r="AA52" s="61">
        <v>0</v>
      </c>
      <c r="AB52" s="61">
        <v>3122167</v>
      </c>
      <c r="AC52" s="64">
        <v>46273073</v>
      </c>
    </row>
    <row r="53" spans="1:29" s="9" customFormat="1" ht="12.75" customHeight="1">
      <c r="A53" s="26" t="s">
        <v>33</v>
      </c>
      <c r="B53" s="57" t="s">
        <v>175</v>
      </c>
      <c r="C53" s="58" t="s">
        <v>176</v>
      </c>
      <c r="D53" s="59">
        <v>0</v>
      </c>
      <c r="E53" s="60">
        <v>0</v>
      </c>
      <c r="F53" s="60">
        <v>0</v>
      </c>
      <c r="G53" s="60">
        <v>50222000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1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1">
        <v>0</v>
      </c>
      <c r="W53" s="62">
        <v>0</v>
      </c>
      <c r="X53" s="61">
        <v>0</v>
      </c>
      <c r="Y53" s="63">
        <v>50222000</v>
      </c>
      <c r="Z53" s="62">
        <v>50222000</v>
      </c>
      <c r="AA53" s="61">
        <v>0</v>
      </c>
      <c r="AB53" s="61">
        <v>0</v>
      </c>
      <c r="AC53" s="64">
        <v>50222000</v>
      </c>
    </row>
    <row r="54" spans="1:29" s="9" customFormat="1" ht="12.75" customHeight="1">
      <c r="A54" s="26" t="s">
        <v>33</v>
      </c>
      <c r="B54" s="57" t="s">
        <v>177</v>
      </c>
      <c r="C54" s="58" t="s">
        <v>178</v>
      </c>
      <c r="D54" s="59">
        <v>8381523</v>
      </c>
      <c r="E54" s="60">
        <v>0</v>
      </c>
      <c r="F54" s="60">
        <v>2008701</v>
      </c>
      <c r="G54" s="60">
        <v>22900000</v>
      </c>
      <c r="H54" s="60">
        <v>10344356</v>
      </c>
      <c r="I54" s="60">
        <v>0</v>
      </c>
      <c r="J54" s="60">
        <v>3491299</v>
      </c>
      <c r="K54" s="60">
        <v>0</v>
      </c>
      <c r="L54" s="60">
        <v>0</v>
      </c>
      <c r="M54" s="60">
        <v>948621</v>
      </c>
      <c r="N54" s="61">
        <v>0</v>
      </c>
      <c r="O54" s="60">
        <v>0</v>
      </c>
      <c r="P54" s="60">
        <v>0</v>
      </c>
      <c r="Q54" s="60">
        <v>0</v>
      </c>
      <c r="R54" s="60">
        <v>0</v>
      </c>
      <c r="S54" s="60">
        <v>200000</v>
      </c>
      <c r="T54" s="60">
        <v>50000</v>
      </c>
      <c r="U54" s="60">
        <v>170000</v>
      </c>
      <c r="V54" s="61">
        <v>1000000</v>
      </c>
      <c r="W54" s="62">
        <v>0</v>
      </c>
      <c r="X54" s="61">
        <v>0</v>
      </c>
      <c r="Y54" s="63">
        <v>49494500</v>
      </c>
      <c r="Z54" s="62">
        <v>48074500</v>
      </c>
      <c r="AA54" s="61">
        <v>0</v>
      </c>
      <c r="AB54" s="61">
        <v>1420000</v>
      </c>
      <c r="AC54" s="64">
        <v>49494500</v>
      </c>
    </row>
    <row r="55" spans="1:29" s="9" customFormat="1" ht="12.75" customHeight="1">
      <c r="A55" s="26" t="s">
        <v>33</v>
      </c>
      <c r="B55" s="57" t="s">
        <v>179</v>
      </c>
      <c r="C55" s="58" t="s">
        <v>180</v>
      </c>
      <c r="D55" s="59">
        <v>5998346</v>
      </c>
      <c r="E55" s="60">
        <v>4840120</v>
      </c>
      <c r="F55" s="60">
        <v>5006963</v>
      </c>
      <c r="G55" s="60">
        <v>13800000</v>
      </c>
      <c r="H55" s="60">
        <v>3098063</v>
      </c>
      <c r="I55" s="60">
        <v>0</v>
      </c>
      <c r="J55" s="60">
        <v>0</v>
      </c>
      <c r="K55" s="60">
        <v>0</v>
      </c>
      <c r="L55" s="60">
        <v>0</v>
      </c>
      <c r="M55" s="60">
        <v>10066771</v>
      </c>
      <c r="N55" s="61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1">
        <v>0</v>
      </c>
      <c r="W55" s="62">
        <v>0</v>
      </c>
      <c r="X55" s="61">
        <v>0</v>
      </c>
      <c r="Y55" s="63">
        <v>42810263</v>
      </c>
      <c r="Z55" s="62">
        <v>42810263</v>
      </c>
      <c r="AA55" s="61">
        <v>0</v>
      </c>
      <c r="AB55" s="61">
        <v>0</v>
      </c>
      <c r="AC55" s="64">
        <v>42810263</v>
      </c>
    </row>
    <row r="56" spans="1:29" s="9" customFormat="1" ht="12.75" customHeight="1">
      <c r="A56" s="26" t="s">
        <v>33</v>
      </c>
      <c r="B56" s="57" t="s">
        <v>181</v>
      </c>
      <c r="C56" s="58" t="s">
        <v>182</v>
      </c>
      <c r="D56" s="59">
        <v>0</v>
      </c>
      <c r="E56" s="60">
        <v>0</v>
      </c>
      <c r="F56" s="60">
        <v>3000000</v>
      </c>
      <c r="G56" s="60">
        <v>44731701</v>
      </c>
      <c r="H56" s="60">
        <v>822195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1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1">
        <v>16036509</v>
      </c>
      <c r="W56" s="62">
        <v>0</v>
      </c>
      <c r="X56" s="61">
        <v>0</v>
      </c>
      <c r="Y56" s="63">
        <v>64590405</v>
      </c>
      <c r="Z56" s="62">
        <v>64590404</v>
      </c>
      <c r="AA56" s="61">
        <v>0</v>
      </c>
      <c r="AB56" s="61">
        <v>1</v>
      </c>
      <c r="AC56" s="64">
        <v>64590405</v>
      </c>
    </row>
    <row r="57" spans="1:29" s="9" customFormat="1" ht="12.75" customHeight="1">
      <c r="A57" s="26" t="s">
        <v>33</v>
      </c>
      <c r="B57" s="57" t="s">
        <v>183</v>
      </c>
      <c r="C57" s="58" t="s">
        <v>184</v>
      </c>
      <c r="D57" s="59">
        <v>0</v>
      </c>
      <c r="E57" s="60">
        <v>0</v>
      </c>
      <c r="F57" s="60">
        <v>0</v>
      </c>
      <c r="G57" s="60">
        <v>5895805</v>
      </c>
      <c r="H57" s="60">
        <v>23392869</v>
      </c>
      <c r="I57" s="60">
        <v>0</v>
      </c>
      <c r="J57" s="60">
        <v>0</v>
      </c>
      <c r="K57" s="60">
        <v>0</v>
      </c>
      <c r="L57" s="60">
        <v>0</v>
      </c>
      <c r="M57" s="60">
        <v>2080236</v>
      </c>
      <c r="N57" s="61">
        <v>0</v>
      </c>
      <c r="O57" s="60">
        <v>0</v>
      </c>
      <c r="P57" s="60">
        <v>180624</v>
      </c>
      <c r="Q57" s="60">
        <v>0</v>
      </c>
      <c r="R57" s="60">
        <v>0</v>
      </c>
      <c r="S57" s="60">
        <v>0</v>
      </c>
      <c r="T57" s="60">
        <v>459648</v>
      </c>
      <c r="U57" s="60">
        <v>191913</v>
      </c>
      <c r="V57" s="61">
        <v>1128900</v>
      </c>
      <c r="W57" s="62">
        <v>0</v>
      </c>
      <c r="X57" s="61">
        <v>0</v>
      </c>
      <c r="Y57" s="63">
        <v>33329995</v>
      </c>
      <c r="Z57" s="62">
        <v>31109263</v>
      </c>
      <c r="AA57" s="61">
        <v>0</v>
      </c>
      <c r="AB57" s="61">
        <v>2220732</v>
      </c>
      <c r="AC57" s="64">
        <v>33329995</v>
      </c>
    </row>
    <row r="58" spans="1:29" s="9" customFormat="1" ht="12.75" customHeight="1">
      <c r="A58" s="26" t="s">
        <v>33</v>
      </c>
      <c r="B58" s="57" t="s">
        <v>71</v>
      </c>
      <c r="C58" s="58" t="s">
        <v>72</v>
      </c>
      <c r="D58" s="59">
        <v>45036731</v>
      </c>
      <c r="E58" s="60">
        <v>0</v>
      </c>
      <c r="F58" s="60">
        <v>16919909</v>
      </c>
      <c r="G58" s="60">
        <v>29838100</v>
      </c>
      <c r="H58" s="60">
        <v>84116260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1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1">
        <v>0</v>
      </c>
      <c r="W58" s="62">
        <v>0</v>
      </c>
      <c r="X58" s="61">
        <v>0</v>
      </c>
      <c r="Y58" s="63">
        <v>175911000</v>
      </c>
      <c r="Z58" s="62">
        <v>175911000</v>
      </c>
      <c r="AA58" s="61">
        <v>0</v>
      </c>
      <c r="AB58" s="61">
        <v>0</v>
      </c>
      <c r="AC58" s="64">
        <v>175911000</v>
      </c>
    </row>
    <row r="59" spans="1:29" s="9" customFormat="1" ht="12.75" customHeight="1">
      <c r="A59" s="26" t="s">
        <v>33</v>
      </c>
      <c r="B59" s="57" t="s">
        <v>185</v>
      </c>
      <c r="C59" s="58" t="s">
        <v>186</v>
      </c>
      <c r="D59" s="59">
        <v>32299033</v>
      </c>
      <c r="E59" s="60">
        <v>0</v>
      </c>
      <c r="F59" s="60">
        <v>0</v>
      </c>
      <c r="G59" s="60">
        <v>28386787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1603294</v>
      </c>
      <c r="N59" s="61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1685400</v>
      </c>
      <c r="U59" s="60">
        <v>0</v>
      </c>
      <c r="V59" s="61">
        <v>0</v>
      </c>
      <c r="W59" s="62">
        <v>0</v>
      </c>
      <c r="X59" s="61">
        <v>0</v>
      </c>
      <c r="Y59" s="63">
        <v>63974514</v>
      </c>
      <c r="Z59" s="62">
        <v>63974514</v>
      </c>
      <c r="AA59" s="61">
        <v>0</v>
      </c>
      <c r="AB59" s="61">
        <v>0</v>
      </c>
      <c r="AC59" s="64">
        <v>63974514</v>
      </c>
    </row>
    <row r="60" spans="1:29" s="9" customFormat="1" ht="12.75" customHeight="1">
      <c r="A60" s="26" t="s">
        <v>33</v>
      </c>
      <c r="B60" s="57" t="s">
        <v>187</v>
      </c>
      <c r="C60" s="58" t="s">
        <v>188</v>
      </c>
      <c r="D60" s="59">
        <v>0</v>
      </c>
      <c r="E60" s="60">
        <v>0</v>
      </c>
      <c r="F60" s="60">
        <v>9205668</v>
      </c>
      <c r="G60" s="60">
        <v>151948620</v>
      </c>
      <c r="H60" s="60">
        <v>54894432</v>
      </c>
      <c r="I60" s="60">
        <v>5508</v>
      </c>
      <c r="J60" s="60">
        <v>0</v>
      </c>
      <c r="K60" s="60">
        <v>0</v>
      </c>
      <c r="L60" s="60">
        <v>0</v>
      </c>
      <c r="M60" s="60">
        <v>0</v>
      </c>
      <c r="N60" s="61">
        <v>0</v>
      </c>
      <c r="O60" s="60">
        <v>0</v>
      </c>
      <c r="P60" s="60">
        <v>0</v>
      </c>
      <c r="Q60" s="60">
        <v>0</v>
      </c>
      <c r="R60" s="60">
        <v>1763964</v>
      </c>
      <c r="S60" s="60">
        <v>176400</v>
      </c>
      <c r="T60" s="60">
        <v>1840464</v>
      </c>
      <c r="U60" s="60">
        <v>0</v>
      </c>
      <c r="V60" s="61">
        <v>5732868</v>
      </c>
      <c r="W60" s="62">
        <v>0</v>
      </c>
      <c r="X60" s="61">
        <v>0</v>
      </c>
      <c r="Y60" s="63">
        <v>225567924</v>
      </c>
      <c r="Z60" s="62">
        <v>209048004</v>
      </c>
      <c r="AA60" s="61">
        <v>8764680</v>
      </c>
      <c r="AB60" s="61">
        <v>1945884</v>
      </c>
      <c r="AC60" s="64">
        <v>219758568</v>
      </c>
    </row>
    <row r="61" spans="1:29" s="9" customFormat="1" ht="12.75" customHeight="1">
      <c r="A61" s="26" t="s">
        <v>33</v>
      </c>
      <c r="B61" s="57" t="s">
        <v>189</v>
      </c>
      <c r="C61" s="58" t="s">
        <v>190</v>
      </c>
      <c r="D61" s="59">
        <v>45688000</v>
      </c>
      <c r="E61" s="60">
        <v>0</v>
      </c>
      <c r="F61" s="60">
        <v>15300000</v>
      </c>
      <c r="G61" s="60">
        <v>22222000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294000</v>
      </c>
      <c r="U61" s="60">
        <v>683764</v>
      </c>
      <c r="V61" s="61">
        <v>3204954</v>
      </c>
      <c r="W61" s="62">
        <v>0</v>
      </c>
      <c r="X61" s="61">
        <v>0</v>
      </c>
      <c r="Y61" s="63">
        <v>87392718</v>
      </c>
      <c r="Z61" s="62">
        <v>72710000</v>
      </c>
      <c r="AA61" s="61">
        <v>0</v>
      </c>
      <c r="AB61" s="61">
        <v>14682718</v>
      </c>
      <c r="AC61" s="64">
        <v>87392718</v>
      </c>
    </row>
    <row r="62" spans="1:29" s="9" customFormat="1" ht="12.75" customHeight="1">
      <c r="A62" s="26" t="s">
        <v>33</v>
      </c>
      <c r="B62" s="57" t="s">
        <v>191</v>
      </c>
      <c r="C62" s="58" t="s">
        <v>192</v>
      </c>
      <c r="D62" s="59">
        <v>21150156</v>
      </c>
      <c r="E62" s="60">
        <v>0</v>
      </c>
      <c r="F62" s="60">
        <v>0</v>
      </c>
      <c r="G62" s="60">
        <v>5989044</v>
      </c>
      <c r="H62" s="60">
        <v>1094208</v>
      </c>
      <c r="I62" s="60">
        <v>0</v>
      </c>
      <c r="J62" s="60">
        <v>0</v>
      </c>
      <c r="K62" s="60">
        <v>0</v>
      </c>
      <c r="L62" s="60">
        <v>0</v>
      </c>
      <c r="M62" s="60">
        <v>1400592</v>
      </c>
      <c r="N62" s="61">
        <v>0</v>
      </c>
      <c r="O62" s="60">
        <v>0</v>
      </c>
      <c r="P62" s="60">
        <v>22689000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1">
        <v>0</v>
      </c>
      <c r="W62" s="62">
        <v>0</v>
      </c>
      <c r="X62" s="61">
        <v>0</v>
      </c>
      <c r="Y62" s="63">
        <v>52323000</v>
      </c>
      <c r="Z62" s="62">
        <v>52323000</v>
      </c>
      <c r="AA62" s="61">
        <v>0</v>
      </c>
      <c r="AB62" s="61">
        <v>0</v>
      </c>
      <c r="AC62" s="64">
        <v>52323000</v>
      </c>
    </row>
    <row r="63" spans="1:29" s="9" customFormat="1" ht="12.75" customHeight="1">
      <c r="A63" s="26" t="s">
        <v>33</v>
      </c>
      <c r="B63" s="57" t="s">
        <v>193</v>
      </c>
      <c r="C63" s="58" t="s">
        <v>194</v>
      </c>
      <c r="D63" s="59">
        <v>44100000</v>
      </c>
      <c r="E63" s="60">
        <v>0</v>
      </c>
      <c r="F63" s="60">
        <v>49689000</v>
      </c>
      <c r="G63" s="60">
        <v>56046600</v>
      </c>
      <c r="H63" s="60">
        <v>86120400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1">
        <v>0</v>
      </c>
      <c r="O63" s="60">
        <v>0</v>
      </c>
      <c r="P63" s="60">
        <v>0</v>
      </c>
      <c r="Q63" s="60">
        <v>0</v>
      </c>
      <c r="R63" s="60">
        <v>0</v>
      </c>
      <c r="S63" s="60">
        <v>657735</v>
      </c>
      <c r="T63" s="60">
        <v>330460</v>
      </c>
      <c r="U63" s="60">
        <v>10802417</v>
      </c>
      <c r="V63" s="61">
        <v>10904930</v>
      </c>
      <c r="W63" s="62">
        <v>0</v>
      </c>
      <c r="X63" s="61">
        <v>0</v>
      </c>
      <c r="Y63" s="63">
        <v>258651542</v>
      </c>
      <c r="Z63" s="62">
        <v>235956000</v>
      </c>
      <c r="AA63" s="61">
        <v>0</v>
      </c>
      <c r="AB63" s="61">
        <v>22695542</v>
      </c>
      <c r="AC63" s="64">
        <v>258651542</v>
      </c>
    </row>
    <row r="64" spans="1:29" s="9" customFormat="1" ht="12.75" customHeight="1">
      <c r="A64" s="26" t="s">
        <v>33</v>
      </c>
      <c r="B64" s="57" t="s">
        <v>195</v>
      </c>
      <c r="C64" s="58" t="s">
        <v>196</v>
      </c>
      <c r="D64" s="59">
        <v>11686816</v>
      </c>
      <c r="E64" s="60">
        <v>0</v>
      </c>
      <c r="F64" s="60">
        <v>5000000</v>
      </c>
      <c r="G64" s="60">
        <v>16681624</v>
      </c>
      <c r="H64" s="60">
        <v>16214560</v>
      </c>
      <c r="I64" s="60">
        <v>0</v>
      </c>
      <c r="J64" s="60">
        <v>0</v>
      </c>
      <c r="K64" s="60">
        <v>0</v>
      </c>
      <c r="L64" s="60">
        <v>0</v>
      </c>
      <c r="M64" s="60">
        <v>1100000</v>
      </c>
      <c r="N64" s="61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1">
        <v>0</v>
      </c>
      <c r="W64" s="62">
        <v>0</v>
      </c>
      <c r="X64" s="61">
        <v>0</v>
      </c>
      <c r="Y64" s="63">
        <v>50683000</v>
      </c>
      <c r="Z64" s="62">
        <v>48183000</v>
      </c>
      <c r="AA64" s="61">
        <v>2500000</v>
      </c>
      <c r="AB64" s="61">
        <v>0</v>
      </c>
      <c r="AC64" s="64">
        <v>50683000</v>
      </c>
    </row>
    <row r="65" spans="1:29" s="9" customFormat="1" ht="12.75" customHeight="1">
      <c r="A65" s="26" t="s">
        <v>33</v>
      </c>
      <c r="B65" s="57" t="s">
        <v>197</v>
      </c>
      <c r="C65" s="58" t="s">
        <v>198</v>
      </c>
      <c r="D65" s="59">
        <v>11907738</v>
      </c>
      <c r="E65" s="60">
        <v>0</v>
      </c>
      <c r="F65" s="60">
        <v>1</v>
      </c>
      <c r="G65" s="60">
        <v>15856982</v>
      </c>
      <c r="H65" s="60">
        <v>2206750</v>
      </c>
      <c r="I65" s="60">
        <v>1139544</v>
      </c>
      <c r="J65" s="60">
        <v>0</v>
      </c>
      <c r="K65" s="60">
        <v>0</v>
      </c>
      <c r="L65" s="60">
        <v>0</v>
      </c>
      <c r="M65" s="60">
        <v>3506841</v>
      </c>
      <c r="N65" s="61">
        <v>0</v>
      </c>
      <c r="O65" s="60">
        <v>0</v>
      </c>
      <c r="P65" s="60">
        <v>0</v>
      </c>
      <c r="Q65" s="60">
        <v>0</v>
      </c>
      <c r="R65" s="60">
        <v>1087850</v>
      </c>
      <c r="S65" s="60">
        <v>0</v>
      </c>
      <c r="T65" s="60">
        <v>761500</v>
      </c>
      <c r="U65" s="60">
        <v>2937195</v>
      </c>
      <c r="V65" s="61">
        <v>3045974</v>
      </c>
      <c r="W65" s="62">
        <v>0</v>
      </c>
      <c r="X65" s="61">
        <v>0</v>
      </c>
      <c r="Y65" s="63">
        <v>42450375</v>
      </c>
      <c r="Z65" s="62">
        <v>34617850</v>
      </c>
      <c r="AA65" s="61">
        <v>0</v>
      </c>
      <c r="AB65" s="61">
        <v>7832525</v>
      </c>
      <c r="AC65" s="64">
        <v>42450375</v>
      </c>
    </row>
    <row r="66" spans="1:29" s="9" customFormat="1" ht="12.75" customHeight="1">
      <c r="A66" s="26" t="s">
        <v>33</v>
      </c>
      <c r="B66" s="57" t="s">
        <v>199</v>
      </c>
      <c r="C66" s="58" t="s">
        <v>200</v>
      </c>
      <c r="D66" s="59">
        <v>0</v>
      </c>
      <c r="E66" s="60">
        <v>23350034</v>
      </c>
      <c r="F66" s="60">
        <v>0</v>
      </c>
      <c r="G66" s="60">
        <v>0</v>
      </c>
      <c r="H66" s="60">
        <v>32822881</v>
      </c>
      <c r="I66" s="60">
        <v>5819284</v>
      </c>
      <c r="J66" s="60">
        <v>0</v>
      </c>
      <c r="K66" s="60">
        <v>0</v>
      </c>
      <c r="L66" s="60">
        <v>0</v>
      </c>
      <c r="M66" s="60">
        <v>3407040</v>
      </c>
      <c r="N66" s="61">
        <v>0</v>
      </c>
      <c r="O66" s="60">
        <v>0</v>
      </c>
      <c r="P66" s="60">
        <v>0</v>
      </c>
      <c r="Q66" s="60">
        <v>0</v>
      </c>
      <c r="R66" s="60">
        <v>1250330</v>
      </c>
      <c r="S66" s="60">
        <v>3321594</v>
      </c>
      <c r="T66" s="60">
        <v>7103905</v>
      </c>
      <c r="U66" s="60">
        <v>6973551</v>
      </c>
      <c r="V66" s="61">
        <v>0</v>
      </c>
      <c r="W66" s="62">
        <v>0</v>
      </c>
      <c r="X66" s="61">
        <v>0</v>
      </c>
      <c r="Y66" s="63">
        <v>84048619</v>
      </c>
      <c r="Z66" s="62">
        <v>61347487</v>
      </c>
      <c r="AA66" s="61">
        <v>0</v>
      </c>
      <c r="AB66" s="61">
        <v>22701132</v>
      </c>
      <c r="AC66" s="64">
        <v>84048619</v>
      </c>
    </row>
    <row r="67" spans="1:29" s="9" customFormat="1" ht="12.75" customHeight="1">
      <c r="A67" s="26" t="s">
        <v>33</v>
      </c>
      <c r="B67" s="57" t="s">
        <v>201</v>
      </c>
      <c r="C67" s="58" t="s">
        <v>202</v>
      </c>
      <c r="D67" s="59">
        <v>0</v>
      </c>
      <c r="E67" s="60">
        <v>0</v>
      </c>
      <c r="F67" s="60">
        <v>15000000</v>
      </c>
      <c r="G67" s="60">
        <v>92917000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47214661</v>
      </c>
      <c r="N67" s="61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1">
        <v>0</v>
      </c>
      <c r="W67" s="62">
        <v>0</v>
      </c>
      <c r="X67" s="61">
        <v>0</v>
      </c>
      <c r="Y67" s="63">
        <v>155131661</v>
      </c>
      <c r="Z67" s="62">
        <v>155131661</v>
      </c>
      <c r="AA67" s="61">
        <v>0</v>
      </c>
      <c r="AB67" s="61">
        <v>0</v>
      </c>
      <c r="AC67" s="64">
        <v>155131661</v>
      </c>
    </row>
    <row r="68" spans="1:29" s="9" customFormat="1" ht="12.75" customHeight="1">
      <c r="A68" s="26" t="s">
        <v>33</v>
      </c>
      <c r="B68" s="57" t="s">
        <v>203</v>
      </c>
      <c r="C68" s="58" t="s">
        <v>204</v>
      </c>
      <c r="D68" s="59">
        <v>69199800</v>
      </c>
      <c r="E68" s="60">
        <v>8278010</v>
      </c>
      <c r="F68" s="60">
        <v>62580000</v>
      </c>
      <c r="G68" s="60">
        <v>2000000</v>
      </c>
      <c r="H68" s="60">
        <v>22417000</v>
      </c>
      <c r="I68" s="60">
        <v>25421840</v>
      </c>
      <c r="J68" s="60">
        <v>0</v>
      </c>
      <c r="K68" s="60">
        <v>0</v>
      </c>
      <c r="L68" s="60">
        <v>240000</v>
      </c>
      <c r="M68" s="60">
        <v>7067000</v>
      </c>
      <c r="N68" s="61">
        <v>0</v>
      </c>
      <c r="O68" s="60">
        <v>0</v>
      </c>
      <c r="P68" s="60">
        <v>1500000</v>
      </c>
      <c r="Q68" s="60">
        <v>0</v>
      </c>
      <c r="R68" s="60">
        <v>0</v>
      </c>
      <c r="S68" s="60">
        <v>2000000</v>
      </c>
      <c r="T68" s="60">
        <v>3016670</v>
      </c>
      <c r="U68" s="60">
        <v>4032300</v>
      </c>
      <c r="V68" s="61">
        <v>280000</v>
      </c>
      <c r="W68" s="62">
        <v>0</v>
      </c>
      <c r="X68" s="61">
        <v>0</v>
      </c>
      <c r="Y68" s="63">
        <v>208032620</v>
      </c>
      <c r="Z68" s="62">
        <v>85496650</v>
      </c>
      <c r="AA68" s="61">
        <v>75342000</v>
      </c>
      <c r="AB68" s="61">
        <v>47193970</v>
      </c>
      <c r="AC68" s="64">
        <v>208032620</v>
      </c>
    </row>
    <row r="69" spans="1:29" s="9" customFormat="1" ht="12.75" customHeight="1">
      <c r="A69" s="26" t="s">
        <v>33</v>
      </c>
      <c r="B69" s="57" t="s">
        <v>205</v>
      </c>
      <c r="C69" s="58" t="s">
        <v>206</v>
      </c>
      <c r="D69" s="59">
        <v>10000000</v>
      </c>
      <c r="E69" s="60">
        <v>0</v>
      </c>
      <c r="F69" s="60">
        <v>10000000</v>
      </c>
      <c r="G69" s="60">
        <v>18903000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1130850</v>
      </c>
      <c r="N69" s="61">
        <v>0</v>
      </c>
      <c r="O69" s="60">
        <v>0</v>
      </c>
      <c r="P69" s="60">
        <v>1093068</v>
      </c>
      <c r="Q69" s="60">
        <v>0</v>
      </c>
      <c r="R69" s="60">
        <v>1093068</v>
      </c>
      <c r="S69" s="60">
        <v>0</v>
      </c>
      <c r="T69" s="60">
        <v>14314291</v>
      </c>
      <c r="U69" s="60">
        <v>10931</v>
      </c>
      <c r="V69" s="61">
        <v>0</v>
      </c>
      <c r="W69" s="62">
        <v>0</v>
      </c>
      <c r="X69" s="61">
        <v>0</v>
      </c>
      <c r="Y69" s="63">
        <v>56545208</v>
      </c>
      <c r="Z69" s="62">
        <v>53692300</v>
      </c>
      <c r="AA69" s="61">
        <v>0</v>
      </c>
      <c r="AB69" s="61">
        <v>2852908</v>
      </c>
      <c r="AC69" s="64">
        <v>56545208</v>
      </c>
    </row>
    <row r="70" spans="1:29" s="9" customFormat="1" ht="12.75" customHeight="1">
      <c r="A70" s="26" t="s">
        <v>33</v>
      </c>
      <c r="B70" s="57" t="s">
        <v>73</v>
      </c>
      <c r="C70" s="58" t="s">
        <v>74</v>
      </c>
      <c r="D70" s="59">
        <v>53729704</v>
      </c>
      <c r="E70" s="60">
        <v>0</v>
      </c>
      <c r="F70" s="60">
        <v>101700000</v>
      </c>
      <c r="G70" s="60">
        <v>33555301</v>
      </c>
      <c r="H70" s="60">
        <v>50108701</v>
      </c>
      <c r="I70" s="60">
        <v>0</v>
      </c>
      <c r="J70" s="60">
        <v>0</v>
      </c>
      <c r="K70" s="60">
        <v>0</v>
      </c>
      <c r="L70" s="60">
        <v>0</v>
      </c>
      <c r="M70" s="60">
        <v>50362904</v>
      </c>
      <c r="N70" s="61">
        <v>0</v>
      </c>
      <c r="O70" s="60">
        <v>0</v>
      </c>
      <c r="P70" s="60">
        <v>0</v>
      </c>
      <c r="Q70" s="60">
        <v>0</v>
      </c>
      <c r="R70" s="60">
        <v>7847990</v>
      </c>
      <c r="S70" s="60">
        <v>1040000</v>
      </c>
      <c r="T70" s="60">
        <v>316000</v>
      </c>
      <c r="U70" s="60">
        <v>2553000</v>
      </c>
      <c r="V70" s="61">
        <v>62165000</v>
      </c>
      <c r="W70" s="62">
        <v>0</v>
      </c>
      <c r="X70" s="61">
        <v>0</v>
      </c>
      <c r="Y70" s="63">
        <v>363378600</v>
      </c>
      <c r="Z70" s="62">
        <v>214104600</v>
      </c>
      <c r="AA70" s="61">
        <v>0</v>
      </c>
      <c r="AB70" s="61">
        <v>149274000</v>
      </c>
      <c r="AC70" s="64">
        <v>363378600</v>
      </c>
    </row>
    <row r="71" spans="1:29" s="9" customFormat="1" ht="12.75" customHeight="1">
      <c r="A71" s="26" t="s">
        <v>33</v>
      </c>
      <c r="B71" s="57" t="s">
        <v>207</v>
      </c>
      <c r="C71" s="58" t="s">
        <v>208</v>
      </c>
      <c r="D71" s="59">
        <v>13760870</v>
      </c>
      <c r="E71" s="60">
        <v>0</v>
      </c>
      <c r="F71" s="60">
        <v>30086957</v>
      </c>
      <c r="G71" s="60">
        <v>25152826</v>
      </c>
      <c r="H71" s="60">
        <v>2000000</v>
      </c>
      <c r="I71" s="60">
        <v>6620478</v>
      </c>
      <c r="J71" s="60">
        <v>0</v>
      </c>
      <c r="K71" s="60">
        <v>0</v>
      </c>
      <c r="L71" s="60">
        <v>0</v>
      </c>
      <c r="M71" s="60">
        <v>21652174</v>
      </c>
      <c r="N71" s="61">
        <v>0</v>
      </c>
      <c r="O71" s="60">
        <v>0</v>
      </c>
      <c r="P71" s="60">
        <v>0</v>
      </c>
      <c r="Q71" s="60">
        <v>0</v>
      </c>
      <c r="R71" s="60">
        <v>500000</v>
      </c>
      <c r="S71" s="60">
        <v>2750000</v>
      </c>
      <c r="T71" s="60">
        <v>3585000</v>
      </c>
      <c r="U71" s="60">
        <v>195000</v>
      </c>
      <c r="V71" s="61">
        <v>10550000</v>
      </c>
      <c r="W71" s="62">
        <v>0</v>
      </c>
      <c r="X71" s="61">
        <v>0</v>
      </c>
      <c r="Y71" s="63">
        <v>116853305</v>
      </c>
      <c r="Z71" s="62">
        <v>75899392</v>
      </c>
      <c r="AA71" s="61">
        <v>17550000</v>
      </c>
      <c r="AB71" s="61">
        <v>23403913</v>
      </c>
      <c r="AC71" s="64">
        <v>116853305</v>
      </c>
    </row>
    <row r="72" spans="1:29" s="9" customFormat="1" ht="12.75" customHeight="1">
      <c r="A72" s="26" t="s">
        <v>33</v>
      </c>
      <c r="B72" s="57" t="s">
        <v>209</v>
      </c>
      <c r="C72" s="58" t="s">
        <v>210</v>
      </c>
      <c r="D72" s="59">
        <v>30882000</v>
      </c>
      <c r="E72" s="60">
        <v>0</v>
      </c>
      <c r="F72" s="60">
        <v>21000000</v>
      </c>
      <c r="G72" s="60">
        <v>7808000</v>
      </c>
      <c r="H72" s="60">
        <v>11000000</v>
      </c>
      <c r="I72" s="60">
        <v>0</v>
      </c>
      <c r="J72" s="60">
        <v>0</v>
      </c>
      <c r="K72" s="60">
        <v>0</v>
      </c>
      <c r="L72" s="60">
        <v>0</v>
      </c>
      <c r="M72" s="60">
        <v>4987200</v>
      </c>
      <c r="N72" s="61">
        <v>0</v>
      </c>
      <c r="O72" s="60">
        <v>0</v>
      </c>
      <c r="P72" s="60">
        <v>0</v>
      </c>
      <c r="Q72" s="60">
        <v>0</v>
      </c>
      <c r="R72" s="60">
        <v>823708</v>
      </c>
      <c r="S72" s="60">
        <v>2019500</v>
      </c>
      <c r="T72" s="60">
        <v>275000</v>
      </c>
      <c r="U72" s="60">
        <v>0</v>
      </c>
      <c r="V72" s="61">
        <v>0</v>
      </c>
      <c r="W72" s="62">
        <v>0</v>
      </c>
      <c r="X72" s="61">
        <v>0</v>
      </c>
      <c r="Y72" s="63">
        <v>78795408</v>
      </c>
      <c r="Z72" s="62">
        <v>77295408</v>
      </c>
      <c r="AA72" s="61">
        <v>0</v>
      </c>
      <c r="AB72" s="61">
        <v>1500000</v>
      </c>
      <c r="AC72" s="64">
        <v>78795408</v>
      </c>
    </row>
    <row r="73" spans="1:29" s="9" customFormat="1" ht="12.75" customHeight="1">
      <c r="A73" s="26" t="s">
        <v>33</v>
      </c>
      <c r="B73" s="57" t="s">
        <v>75</v>
      </c>
      <c r="C73" s="58" t="s">
        <v>76</v>
      </c>
      <c r="D73" s="59">
        <v>56125000</v>
      </c>
      <c r="E73" s="60">
        <v>0</v>
      </c>
      <c r="F73" s="60">
        <v>56231422</v>
      </c>
      <c r="G73" s="60">
        <v>33264927</v>
      </c>
      <c r="H73" s="60">
        <v>20622000</v>
      </c>
      <c r="I73" s="60">
        <v>12500000</v>
      </c>
      <c r="J73" s="60">
        <v>0</v>
      </c>
      <c r="K73" s="60">
        <v>0</v>
      </c>
      <c r="L73" s="60">
        <v>0</v>
      </c>
      <c r="M73" s="60">
        <v>59508661</v>
      </c>
      <c r="N73" s="61">
        <v>0</v>
      </c>
      <c r="O73" s="60">
        <v>0</v>
      </c>
      <c r="P73" s="60">
        <v>0</v>
      </c>
      <c r="Q73" s="60">
        <v>0</v>
      </c>
      <c r="R73" s="60">
        <v>2000000</v>
      </c>
      <c r="S73" s="60">
        <v>25089250</v>
      </c>
      <c r="T73" s="60">
        <v>2971538</v>
      </c>
      <c r="U73" s="60">
        <v>50000</v>
      </c>
      <c r="V73" s="61">
        <v>0</v>
      </c>
      <c r="W73" s="62">
        <v>0</v>
      </c>
      <c r="X73" s="61">
        <v>0</v>
      </c>
      <c r="Y73" s="63">
        <v>268362798</v>
      </c>
      <c r="Z73" s="62">
        <v>220851449</v>
      </c>
      <c r="AA73" s="61">
        <v>0</v>
      </c>
      <c r="AB73" s="61">
        <v>47511349</v>
      </c>
      <c r="AC73" s="64">
        <v>268362798</v>
      </c>
    </row>
    <row r="74" spans="1:29" s="9" customFormat="1" ht="12.75" customHeight="1">
      <c r="A74" s="26" t="s">
        <v>33</v>
      </c>
      <c r="B74" s="57" t="s">
        <v>211</v>
      </c>
      <c r="C74" s="58" t="s">
        <v>212</v>
      </c>
      <c r="D74" s="59">
        <v>0</v>
      </c>
      <c r="E74" s="60">
        <v>0</v>
      </c>
      <c r="F74" s="60">
        <v>0</v>
      </c>
      <c r="G74" s="60">
        <v>40806000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75139300</v>
      </c>
      <c r="N74" s="61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2460000</v>
      </c>
      <c r="U74" s="60">
        <v>0</v>
      </c>
      <c r="V74" s="61">
        <v>0</v>
      </c>
      <c r="W74" s="62">
        <v>0</v>
      </c>
      <c r="X74" s="61">
        <v>0</v>
      </c>
      <c r="Y74" s="63">
        <v>118405300</v>
      </c>
      <c r="Z74" s="62">
        <v>135149300</v>
      </c>
      <c r="AA74" s="61">
        <v>0</v>
      </c>
      <c r="AB74" s="61">
        <v>0</v>
      </c>
      <c r="AC74" s="64">
        <v>135149300</v>
      </c>
    </row>
    <row r="75" spans="1:29" s="9" customFormat="1" ht="12.75" customHeight="1">
      <c r="A75" s="26" t="s">
        <v>33</v>
      </c>
      <c r="B75" s="57" t="s">
        <v>213</v>
      </c>
      <c r="C75" s="58" t="s">
        <v>214</v>
      </c>
      <c r="D75" s="59">
        <v>80000000</v>
      </c>
      <c r="E75" s="60">
        <v>0</v>
      </c>
      <c r="F75" s="60">
        <v>35000000</v>
      </c>
      <c r="G75" s="60">
        <v>4185900</v>
      </c>
      <c r="H75" s="60">
        <v>21000100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1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1">
        <v>0</v>
      </c>
      <c r="W75" s="62">
        <v>0</v>
      </c>
      <c r="X75" s="61">
        <v>0</v>
      </c>
      <c r="Y75" s="63">
        <v>140186000</v>
      </c>
      <c r="Z75" s="62">
        <v>140186000</v>
      </c>
      <c r="AA75" s="61">
        <v>0</v>
      </c>
      <c r="AB75" s="61">
        <v>0</v>
      </c>
      <c r="AC75" s="64">
        <v>140186000</v>
      </c>
    </row>
    <row r="76" spans="1:29" s="9" customFormat="1" ht="12.75" customHeight="1">
      <c r="A76" s="26" t="s">
        <v>33</v>
      </c>
      <c r="B76" s="57" t="s">
        <v>215</v>
      </c>
      <c r="C76" s="58" t="s">
        <v>216</v>
      </c>
      <c r="D76" s="59">
        <v>11355647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18425613</v>
      </c>
      <c r="N76" s="61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1">
        <v>0</v>
      </c>
      <c r="W76" s="62">
        <v>0</v>
      </c>
      <c r="X76" s="61">
        <v>0</v>
      </c>
      <c r="Y76" s="63">
        <v>29781260</v>
      </c>
      <c r="Z76" s="62">
        <v>29781260</v>
      </c>
      <c r="AA76" s="61">
        <v>0</v>
      </c>
      <c r="AB76" s="61">
        <v>0</v>
      </c>
      <c r="AC76" s="64">
        <v>29781260</v>
      </c>
    </row>
    <row r="77" spans="1:29" s="9" customFormat="1" ht="12.75" customHeight="1">
      <c r="A77" s="26" t="s">
        <v>33</v>
      </c>
      <c r="B77" s="57" t="s">
        <v>217</v>
      </c>
      <c r="C77" s="58" t="s">
        <v>218</v>
      </c>
      <c r="D77" s="59">
        <v>44794864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510390</v>
      </c>
      <c r="N77" s="61">
        <v>0</v>
      </c>
      <c r="O77" s="60">
        <v>0</v>
      </c>
      <c r="P77" s="60">
        <v>1087293</v>
      </c>
      <c r="Q77" s="60">
        <v>0</v>
      </c>
      <c r="R77" s="60">
        <v>572450</v>
      </c>
      <c r="S77" s="60">
        <v>1236492</v>
      </c>
      <c r="T77" s="60">
        <v>739905</v>
      </c>
      <c r="U77" s="60">
        <v>699988</v>
      </c>
      <c r="V77" s="61">
        <v>7384605</v>
      </c>
      <c r="W77" s="62">
        <v>0</v>
      </c>
      <c r="X77" s="61">
        <v>0</v>
      </c>
      <c r="Y77" s="63">
        <v>57025987</v>
      </c>
      <c r="Z77" s="62">
        <v>38152000</v>
      </c>
      <c r="AA77" s="61">
        <v>0</v>
      </c>
      <c r="AB77" s="61">
        <v>18873987</v>
      </c>
      <c r="AC77" s="64">
        <v>57025987</v>
      </c>
    </row>
    <row r="78" spans="1:29" s="9" customFormat="1" ht="12.75" customHeight="1">
      <c r="A78" s="26" t="s">
        <v>33</v>
      </c>
      <c r="B78" s="57" t="s">
        <v>219</v>
      </c>
      <c r="C78" s="58" t="s">
        <v>220</v>
      </c>
      <c r="D78" s="59">
        <v>7721904</v>
      </c>
      <c r="E78" s="60">
        <v>0</v>
      </c>
      <c r="F78" s="60">
        <v>1527372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13814016</v>
      </c>
      <c r="N78" s="61">
        <v>0</v>
      </c>
      <c r="O78" s="60">
        <v>0</v>
      </c>
      <c r="P78" s="60">
        <v>0</v>
      </c>
      <c r="Q78" s="60">
        <v>0</v>
      </c>
      <c r="R78" s="60">
        <v>2020008</v>
      </c>
      <c r="S78" s="60">
        <v>9999996</v>
      </c>
      <c r="T78" s="60">
        <v>960084</v>
      </c>
      <c r="U78" s="60">
        <v>0</v>
      </c>
      <c r="V78" s="61">
        <v>0</v>
      </c>
      <c r="W78" s="62">
        <v>0</v>
      </c>
      <c r="X78" s="61">
        <v>0</v>
      </c>
      <c r="Y78" s="63">
        <v>36043380</v>
      </c>
      <c r="Z78" s="62">
        <v>18945420</v>
      </c>
      <c r="AA78" s="61">
        <v>0</v>
      </c>
      <c r="AB78" s="61">
        <v>17097960</v>
      </c>
      <c r="AC78" s="64">
        <v>36043380</v>
      </c>
    </row>
    <row r="79" spans="1:29" s="9" customFormat="1" ht="12.75" customHeight="1">
      <c r="A79" s="26" t="s">
        <v>33</v>
      </c>
      <c r="B79" s="57" t="s">
        <v>221</v>
      </c>
      <c r="C79" s="58" t="s">
        <v>222</v>
      </c>
      <c r="D79" s="59">
        <v>73200000</v>
      </c>
      <c r="E79" s="60">
        <v>0</v>
      </c>
      <c r="F79" s="60">
        <v>21452000</v>
      </c>
      <c r="G79" s="60">
        <v>0</v>
      </c>
      <c r="H79" s="60">
        <v>0</v>
      </c>
      <c r="I79" s="60">
        <v>0</v>
      </c>
      <c r="J79" s="60">
        <v>0</v>
      </c>
      <c r="K79" s="60">
        <v>981880</v>
      </c>
      <c r="L79" s="60">
        <v>0</v>
      </c>
      <c r="M79" s="60">
        <v>218200</v>
      </c>
      <c r="N79" s="61">
        <v>0</v>
      </c>
      <c r="O79" s="60">
        <v>0</v>
      </c>
      <c r="P79" s="60">
        <v>981880</v>
      </c>
      <c r="Q79" s="60">
        <v>0</v>
      </c>
      <c r="R79" s="60">
        <v>916420</v>
      </c>
      <c r="S79" s="60">
        <v>4610672</v>
      </c>
      <c r="T79" s="60">
        <v>1796966</v>
      </c>
      <c r="U79" s="60">
        <v>2792914</v>
      </c>
      <c r="V79" s="61">
        <v>0</v>
      </c>
      <c r="W79" s="62">
        <v>0</v>
      </c>
      <c r="X79" s="61">
        <v>0</v>
      </c>
      <c r="Y79" s="63">
        <v>106950932</v>
      </c>
      <c r="Z79" s="62">
        <v>73200000</v>
      </c>
      <c r="AA79" s="61">
        <v>21452000</v>
      </c>
      <c r="AB79" s="61">
        <v>12298970</v>
      </c>
      <c r="AC79" s="64">
        <v>106950970</v>
      </c>
    </row>
    <row r="80" spans="1:29" s="9" customFormat="1" ht="12.75" customHeight="1">
      <c r="A80" s="26" t="s">
        <v>33</v>
      </c>
      <c r="B80" s="57" t="s">
        <v>223</v>
      </c>
      <c r="C80" s="58" t="s">
        <v>224</v>
      </c>
      <c r="D80" s="59">
        <v>12000000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20318000</v>
      </c>
      <c r="N80" s="61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1060900</v>
      </c>
      <c r="V80" s="61">
        <v>0</v>
      </c>
      <c r="W80" s="62">
        <v>0</v>
      </c>
      <c r="X80" s="61">
        <v>0</v>
      </c>
      <c r="Y80" s="63">
        <v>33378900</v>
      </c>
      <c r="Z80" s="62">
        <v>32318000</v>
      </c>
      <c r="AA80" s="61">
        <v>0</v>
      </c>
      <c r="AB80" s="61">
        <v>1060900</v>
      </c>
      <c r="AC80" s="64">
        <v>33378900</v>
      </c>
    </row>
    <row r="81" spans="1:29" s="9" customFormat="1" ht="12.75" customHeight="1">
      <c r="A81" s="26" t="s">
        <v>33</v>
      </c>
      <c r="B81" s="57" t="s">
        <v>225</v>
      </c>
      <c r="C81" s="58" t="s">
        <v>226</v>
      </c>
      <c r="D81" s="59">
        <v>13972350</v>
      </c>
      <c r="E81" s="60">
        <v>10000000</v>
      </c>
      <c r="F81" s="60">
        <v>2689965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1">
        <v>0</v>
      </c>
      <c r="O81" s="60">
        <v>4000000</v>
      </c>
      <c r="P81" s="60">
        <v>0</v>
      </c>
      <c r="Q81" s="60">
        <v>0</v>
      </c>
      <c r="R81" s="60">
        <v>0</v>
      </c>
      <c r="S81" s="60">
        <v>0</v>
      </c>
      <c r="T81" s="60">
        <v>2100069</v>
      </c>
      <c r="U81" s="60">
        <v>0</v>
      </c>
      <c r="V81" s="61">
        <v>0</v>
      </c>
      <c r="W81" s="62">
        <v>0</v>
      </c>
      <c r="X81" s="61">
        <v>0</v>
      </c>
      <c r="Y81" s="63">
        <v>32762384</v>
      </c>
      <c r="Z81" s="62">
        <v>25472350</v>
      </c>
      <c r="AA81" s="61">
        <v>0</v>
      </c>
      <c r="AB81" s="61">
        <v>7290034</v>
      </c>
      <c r="AC81" s="64">
        <v>32762384</v>
      </c>
    </row>
    <row r="82" spans="1:29" s="9" customFormat="1" ht="12.75" customHeight="1">
      <c r="A82" s="26" t="s">
        <v>33</v>
      </c>
      <c r="B82" s="57" t="s">
        <v>227</v>
      </c>
      <c r="C82" s="58" t="s">
        <v>228</v>
      </c>
      <c r="D82" s="59">
        <v>8695628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1807072</v>
      </c>
      <c r="N82" s="61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3000000</v>
      </c>
      <c r="V82" s="61">
        <v>0</v>
      </c>
      <c r="W82" s="62">
        <v>0</v>
      </c>
      <c r="X82" s="61">
        <v>0</v>
      </c>
      <c r="Y82" s="63">
        <v>13502700</v>
      </c>
      <c r="Z82" s="62">
        <v>13502700</v>
      </c>
      <c r="AA82" s="61">
        <v>0</v>
      </c>
      <c r="AB82" s="61">
        <v>0</v>
      </c>
      <c r="AC82" s="64">
        <v>13502700</v>
      </c>
    </row>
    <row r="83" spans="1:29" s="9" customFormat="1" ht="12.75" customHeight="1">
      <c r="A83" s="26" t="s">
        <v>33</v>
      </c>
      <c r="B83" s="57" t="s">
        <v>229</v>
      </c>
      <c r="C83" s="58" t="s">
        <v>230</v>
      </c>
      <c r="D83" s="59">
        <v>8750001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4375000</v>
      </c>
      <c r="N83" s="61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1">
        <v>0</v>
      </c>
      <c r="W83" s="62">
        <v>0</v>
      </c>
      <c r="X83" s="61">
        <v>0</v>
      </c>
      <c r="Y83" s="63">
        <v>13125001</v>
      </c>
      <c r="Z83" s="62">
        <v>13125001</v>
      </c>
      <c r="AA83" s="61">
        <v>0</v>
      </c>
      <c r="AB83" s="61">
        <v>0</v>
      </c>
      <c r="AC83" s="64">
        <v>13125001</v>
      </c>
    </row>
    <row r="84" spans="1:29" s="9" customFormat="1" ht="12.75" customHeight="1">
      <c r="A84" s="26" t="s">
        <v>33</v>
      </c>
      <c r="B84" s="57" t="s">
        <v>77</v>
      </c>
      <c r="C84" s="58" t="s">
        <v>78</v>
      </c>
      <c r="D84" s="59">
        <v>78250070</v>
      </c>
      <c r="E84" s="60">
        <v>0</v>
      </c>
      <c r="F84" s="60">
        <v>10400000</v>
      </c>
      <c r="G84" s="60">
        <v>206816702</v>
      </c>
      <c r="H84" s="60">
        <v>79334692</v>
      </c>
      <c r="I84" s="60">
        <v>2200000</v>
      </c>
      <c r="J84" s="60">
        <v>0</v>
      </c>
      <c r="K84" s="60">
        <v>0</v>
      </c>
      <c r="L84" s="60">
        <v>0</v>
      </c>
      <c r="M84" s="60">
        <v>38412112</v>
      </c>
      <c r="N84" s="61">
        <v>3500000</v>
      </c>
      <c r="O84" s="60">
        <v>0</v>
      </c>
      <c r="P84" s="60">
        <v>999999</v>
      </c>
      <c r="Q84" s="60">
        <v>0</v>
      </c>
      <c r="R84" s="60">
        <v>5900000</v>
      </c>
      <c r="S84" s="60">
        <v>3666998</v>
      </c>
      <c r="T84" s="60">
        <v>3857392</v>
      </c>
      <c r="U84" s="60">
        <v>4985000</v>
      </c>
      <c r="V84" s="61">
        <v>7500000</v>
      </c>
      <c r="W84" s="62">
        <v>0</v>
      </c>
      <c r="X84" s="61">
        <v>0</v>
      </c>
      <c r="Y84" s="63">
        <v>445822965</v>
      </c>
      <c r="Z84" s="62">
        <v>345142134</v>
      </c>
      <c r="AA84" s="61">
        <v>0</v>
      </c>
      <c r="AB84" s="61">
        <v>100680831</v>
      </c>
      <c r="AC84" s="64">
        <v>445822965</v>
      </c>
    </row>
    <row r="85" spans="1:29" s="9" customFormat="1" ht="12.75" customHeight="1">
      <c r="A85" s="26" t="s">
        <v>33</v>
      </c>
      <c r="B85" s="57" t="s">
        <v>231</v>
      </c>
      <c r="C85" s="58" t="s">
        <v>232</v>
      </c>
      <c r="D85" s="59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3200000</v>
      </c>
      <c r="N85" s="61">
        <v>0</v>
      </c>
      <c r="O85" s="60">
        <v>0</v>
      </c>
      <c r="P85" s="60">
        <v>0</v>
      </c>
      <c r="Q85" s="60">
        <v>0</v>
      </c>
      <c r="R85" s="60">
        <v>0</v>
      </c>
      <c r="S85" s="60">
        <v>337135</v>
      </c>
      <c r="T85" s="60">
        <v>449513</v>
      </c>
      <c r="U85" s="60">
        <v>0</v>
      </c>
      <c r="V85" s="61">
        <v>0</v>
      </c>
      <c r="W85" s="62">
        <v>0</v>
      </c>
      <c r="X85" s="61">
        <v>0</v>
      </c>
      <c r="Y85" s="63">
        <v>3986648</v>
      </c>
      <c r="Z85" s="62">
        <v>3200000</v>
      </c>
      <c r="AA85" s="61">
        <v>0</v>
      </c>
      <c r="AB85" s="61">
        <v>786648</v>
      </c>
      <c r="AC85" s="64">
        <v>3986648</v>
      </c>
    </row>
    <row r="86" spans="1:29" s="9" customFormat="1" ht="12.75" customHeight="1">
      <c r="A86" s="26" t="s">
        <v>33</v>
      </c>
      <c r="B86" s="57" t="s">
        <v>233</v>
      </c>
      <c r="C86" s="58" t="s">
        <v>234</v>
      </c>
      <c r="D86" s="59">
        <v>19197228</v>
      </c>
      <c r="E86" s="60">
        <v>0</v>
      </c>
      <c r="F86" s="60">
        <v>8000004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995028</v>
      </c>
      <c r="N86" s="61">
        <v>0</v>
      </c>
      <c r="O86" s="60">
        <v>0</v>
      </c>
      <c r="P86" s="60">
        <v>0</v>
      </c>
      <c r="Q86" s="60">
        <v>0</v>
      </c>
      <c r="R86" s="60">
        <v>0</v>
      </c>
      <c r="S86" s="60">
        <v>75036</v>
      </c>
      <c r="T86" s="60">
        <v>0</v>
      </c>
      <c r="U86" s="60">
        <v>0</v>
      </c>
      <c r="V86" s="61">
        <v>0</v>
      </c>
      <c r="W86" s="62">
        <v>0</v>
      </c>
      <c r="X86" s="61">
        <v>0</v>
      </c>
      <c r="Y86" s="63">
        <v>28267296</v>
      </c>
      <c r="Z86" s="62">
        <v>28267296</v>
      </c>
      <c r="AA86" s="61">
        <v>0</v>
      </c>
      <c r="AB86" s="61">
        <v>0</v>
      </c>
      <c r="AC86" s="64">
        <v>28267296</v>
      </c>
    </row>
    <row r="87" spans="1:29" s="9" customFormat="1" ht="12.75" customHeight="1">
      <c r="A87" s="26" t="s">
        <v>33</v>
      </c>
      <c r="B87" s="57" t="s">
        <v>235</v>
      </c>
      <c r="C87" s="58" t="s">
        <v>236</v>
      </c>
      <c r="D87" s="59">
        <v>32098477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1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1">
        <v>0</v>
      </c>
      <c r="W87" s="62">
        <v>0</v>
      </c>
      <c r="X87" s="61">
        <v>0</v>
      </c>
      <c r="Y87" s="63">
        <v>32098477</v>
      </c>
      <c r="Z87" s="62">
        <v>32098477</v>
      </c>
      <c r="AA87" s="61">
        <v>0</v>
      </c>
      <c r="AB87" s="61">
        <v>0</v>
      </c>
      <c r="AC87" s="64">
        <v>32098477</v>
      </c>
    </row>
    <row r="88" spans="1:29" s="9" customFormat="1" ht="12.75" customHeight="1">
      <c r="A88" s="26" t="s">
        <v>33</v>
      </c>
      <c r="B88" s="57" t="s">
        <v>237</v>
      </c>
      <c r="C88" s="58" t="s">
        <v>238</v>
      </c>
      <c r="D88" s="59">
        <v>34167877</v>
      </c>
      <c r="E88" s="60">
        <v>0</v>
      </c>
      <c r="F88" s="60">
        <v>11544313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5544253</v>
      </c>
      <c r="N88" s="61">
        <v>0</v>
      </c>
      <c r="O88" s="60">
        <v>0</v>
      </c>
      <c r="P88" s="60">
        <v>100000</v>
      </c>
      <c r="Q88" s="60">
        <v>0</v>
      </c>
      <c r="R88" s="60">
        <v>0</v>
      </c>
      <c r="S88" s="60">
        <v>100000</v>
      </c>
      <c r="T88" s="60">
        <v>2500000</v>
      </c>
      <c r="U88" s="60">
        <v>0</v>
      </c>
      <c r="V88" s="61">
        <v>0</v>
      </c>
      <c r="W88" s="62">
        <v>0</v>
      </c>
      <c r="X88" s="61">
        <v>0</v>
      </c>
      <c r="Y88" s="63">
        <v>53956443</v>
      </c>
      <c r="Z88" s="62">
        <v>51456443</v>
      </c>
      <c r="AA88" s="61">
        <v>0</v>
      </c>
      <c r="AB88" s="61">
        <v>2500000</v>
      </c>
      <c r="AC88" s="64">
        <v>53956443</v>
      </c>
    </row>
    <row r="89" spans="1:29" s="9" customFormat="1" ht="12.75" customHeight="1">
      <c r="A89" s="26" t="s">
        <v>33</v>
      </c>
      <c r="B89" s="57" t="s">
        <v>239</v>
      </c>
      <c r="C89" s="58" t="s">
        <v>240</v>
      </c>
      <c r="D89" s="59">
        <v>73541004</v>
      </c>
      <c r="E89" s="60">
        <v>0</v>
      </c>
      <c r="F89" s="60">
        <v>2000004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10097004</v>
      </c>
      <c r="N89" s="61">
        <v>0</v>
      </c>
      <c r="O89" s="60">
        <v>0</v>
      </c>
      <c r="P89" s="60">
        <v>0</v>
      </c>
      <c r="Q89" s="60">
        <v>0</v>
      </c>
      <c r="R89" s="60">
        <v>0</v>
      </c>
      <c r="S89" s="60">
        <v>299988</v>
      </c>
      <c r="T89" s="60">
        <v>1799220</v>
      </c>
      <c r="U89" s="60">
        <v>0</v>
      </c>
      <c r="V89" s="61">
        <v>0</v>
      </c>
      <c r="W89" s="62">
        <v>0</v>
      </c>
      <c r="X89" s="61">
        <v>0</v>
      </c>
      <c r="Y89" s="63">
        <v>87737220</v>
      </c>
      <c r="Z89" s="62">
        <v>84737256</v>
      </c>
      <c r="AA89" s="61">
        <v>0</v>
      </c>
      <c r="AB89" s="61">
        <v>2999964</v>
      </c>
      <c r="AC89" s="64">
        <v>87737220</v>
      </c>
    </row>
    <row r="90" spans="1:29" s="9" customFormat="1" ht="12.75" customHeight="1">
      <c r="A90" s="26" t="s">
        <v>33</v>
      </c>
      <c r="B90" s="57" t="s">
        <v>241</v>
      </c>
      <c r="C90" s="58" t="s">
        <v>242</v>
      </c>
      <c r="D90" s="59">
        <v>14986000</v>
      </c>
      <c r="E90" s="60">
        <v>0</v>
      </c>
      <c r="F90" s="60">
        <v>2350000</v>
      </c>
      <c r="G90" s="60">
        <v>0</v>
      </c>
      <c r="H90" s="60">
        <v>0</v>
      </c>
      <c r="I90" s="60">
        <v>0</v>
      </c>
      <c r="J90" s="60">
        <v>3689000</v>
      </c>
      <c r="K90" s="60">
        <v>0</v>
      </c>
      <c r="L90" s="60">
        <v>0</v>
      </c>
      <c r="M90" s="60">
        <v>1715000</v>
      </c>
      <c r="N90" s="61">
        <v>0</v>
      </c>
      <c r="O90" s="60">
        <v>0</v>
      </c>
      <c r="P90" s="60">
        <v>1410000</v>
      </c>
      <c r="Q90" s="60">
        <v>0</v>
      </c>
      <c r="R90" s="60">
        <v>0</v>
      </c>
      <c r="S90" s="60">
        <v>738000</v>
      </c>
      <c r="T90" s="60">
        <v>615392</v>
      </c>
      <c r="U90" s="60">
        <v>589800</v>
      </c>
      <c r="V90" s="61">
        <v>336000</v>
      </c>
      <c r="W90" s="62">
        <v>0</v>
      </c>
      <c r="X90" s="61">
        <v>0</v>
      </c>
      <c r="Y90" s="63">
        <v>26429192</v>
      </c>
      <c r="Z90" s="62">
        <v>19095000</v>
      </c>
      <c r="AA90" s="61">
        <v>0</v>
      </c>
      <c r="AB90" s="61">
        <v>7334192</v>
      </c>
      <c r="AC90" s="64">
        <v>26429192</v>
      </c>
    </row>
    <row r="91" spans="1:29" s="9" customFormat="1" ht="12.75" customHeight="1">
      <c r="A91" s="26" t="s">
        <v>33</v>
      </c>
      <c r="B91" s="57" t="s">
        <v>243</v>
      </c>
      <c r="C91" s="58" t="s">
        <v>244</v>
      </c>
      <c r="D91" s="59">
        <v>14810768</v>
      </c>
      <c r="E91" s="60">
        <v>5</v>
      </c>
      <c r="F91" s="60">
        <v>12173923</v>
      </c>
      <c r="G91" s="60">
        <v>1</v>
      </c>
      <c r="H91" s="60">
        <v>1</v>
      </c>
      <c r="I91" s="60">
        <v>0</v>
      </c>
      <c r="J91" s="60">
        <v>0</v>
      </c>
      <c r="K91" s="60">
        <v>0</v>
      </c>
      <c r="L91" s="60">
        <v>0</v>
      </c>
      <c r="M91" s="60">
        <v>17085025</v>
      </c>
      <c r="N91" s="61">
        <v>0</v>
      </c>
      <c r="O91" s="60">
        <v>0</v>
      </c>
      <c r="P91" s="60">
        <v>11</v>
      </c>
      <c r="Q91" s="60">
        <v>0</v>
      </c>
      <c r="R91" s="60">
        <v>0</v>
      </c>
      <c r="S91" s="60">
        <v>3</v>
      </c>
      <c r="T91" s="60">
        <v>15</v>
      </c>
      <c r="U91" s="60">
        <v>9</v>
      </c>
      <c r="V91" s="61">
        <v>4</v>
      </c>
      <c r="W91" s="62">
        <v>0</v>
      </c>
      <c r="X91" s="61">
        <v>0</v>
      </c>
      <c r="Y91" s="63">
        <v>44069765</v>
      </c>
      <c r="Z91" s="62">
        <v>44069605</v>
      </c>
      <c r="AA91" s="61">
        <v>0</v>
      </c>
      <c r="AB91" s="61">
        <v>160</v>
      </c>
      <c r="AC91" s="64">
        <v>44069765</v>
      </c>
    </row>
    <row r="92" spans="1:29" s="9" customFormat="1" ht="12.75" customHeight="1">
      <c r="A92" s="26" t="s">
        <v>33</v>
      </c>
      <c r="B92" s="57" t="s">
        <v>245</v>
      </c>
      <c r="C92" s="58" t="s">
        <v>246</v>
      </c>
      <c r="D92" s="59">
        <v>25816872</v>
      </c>
      <c r="E92" s="60">
        <v>0</v>
      </c>
      <c r="F92" s="60">
        <v>398512</v>
      </c>
      <c r="G92" s="60">
        <v>1955112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26479372</v>
      </c>
      <c r="N92" s="61">
        <v>0</v>
      </c>
      <c r="O92" s="60">
        <v>0</v>
      </c>
      <c r="P92" s="60">
        <v>719100</v>
      </c>
      <c r="Q92" s="60">
        <v>0</v>
      </c>
      <c r="R92" s="60">
        <v>3370800</v>
      </c>
      <c r="S92" s="60">
        <v>432600</v>
      </c>
      <c r="T92" s="60">
        <v>947184</v>
      </c>
      <c r="U92" s="60">
        <v>1811184</v>
      </c>
      <c r="V92" s="61">
        <v>4213500</v>
      </c>
      <c r="W92" s="62">
        <v>0</v>
      </c>
      <c r="X92" s="61">
        <v>0</v>
      </c>
      <c r="Y92" s="63">
        <v>66144236</v>
      </c>
      <c r="Z92" s="62">
        <v>44206000</v>
      </c>
      <c r="AA92" s="61">
        <v>0</v>
      </c>
      <c r="AB92" s="61">
        <v>21938236</v>
      </c>
      <c r="AC92" s="64">
        <v>66144236</v>
      </c>
    </row>
    <row r="93" spans="1:29" s="9" customFormat="1" ht="12.75" customHeight="1">
      <c r="A93" s="26" t="s">
        <v>33</v>
      </c>
      <c r="B93" s="57" t="s">
        <v>247</v>
      </c>
      <c r="C93" s="58" t="s">
        <v>248</v>
      </c>
      <c r="D93" s="59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1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1">
        <v>0</v>
      </c>
      <c r="W93" s="62">
        <v>0</v>
      </c>
      <c r="X93" s="61">
        <v>0</v>
      </c>
      <c r="Y93" s="63">
        <v>0</v>
      </c>
      <c r="Z93" s="62">
        <v>0</v>
      </c>
      <c r="AA93" s="61">
        <v>0</v>
      </c>
      <c r="AB93" s="61">
        <v>0</v>
      </c>
      <c r="AC93" s="64">
        <v>0</v>
      </c>
    </row>
    <row r="94" spans="1:29" s="9" customFormat="1" ht="12.75" customHeight="1">
      <c r="A94" s="26" t="s">
        <v>33</v>
      </c>
      <c r="B94" s="57" t="s">
        <v>79</v>
      </c>
      <c r="C94" s="58" t="s">
        <v>80</v>
      </c>
      <c r="D94" s="59">
        <v>38000000</v>
      </c>
      <c r="E94" s="60">
        <v>0</v>
      </c>
      <c r="F94" s="60">
        <v>0</v>
      </c>
      <c r="G94" s="60">
        <v>51935450</v>
      </c>
      <c r="H94" s="60">
        <v>19300000</v>
      </c>
      <c r="I94" s="60">
        <v>0</v>
      </c>
      <c r="J94" s="60">
        <v>0</v>
      </c>
      <c r="K94" s="60">
        <v>0</v>
      </c>
      <c r="L94" s="60">
        <v>0</v>
      </c>
      <c r="M94" s="60">
        <v>20907000</v>
      </c>
      <c r="N94" s="61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600000</v>
      </c>
      <c r="U94" s="60">
        <v>1200000</v>
      </c>
      <c r="V94" s="61">
        <v>1500000</v>
      </c>
      <c r="W94" s="62">
        <v>0</v>
      </c>
      <c r="X94" s="61">
        <v>0</v>
      </c>
      <c r="Y94" s="63">
        <v>133442450</v>
      </c>
      <c r="Z94" s="62">
        <v>122442450</v>
      </c>
      <c r="AA94" s="61">
        <v>0</v>
      </c>
      <c r="AB94" s="61">
        <v>11000000</v>
      </c>
      <c r="AC94" s="64">
        <v>133442450</v>
      </c>
    </row>
    <row r="95" spans="1:29" s="9" customFormat="1" ht="12.75" customHeight="1">
      <c r="A95" s="26" t="s">
        <v>33</v>
      </c>
      <c r="B95" s="57" t="s">
        <v>249</v>
      </c>
      <c r="C95" s="58" t="s">
        <v>250</v>
      </c>
      <c r="D95" s="59">
        <v>9737500</v>
      </c>
      <c r="E95" s="60">
        <v>0</v>
      </c>
      <c r="F95" s="60">
        <v>7000000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326354</v>
      </c>
      <c r="M95" s="60">
        <v>0</v>
      </c>
      <c r="N95" s="61">
        <v>0</v>
      </c>
      <c r="O95" s="60">
        <v>0</v>
      </c>
      <c r="P95" s="60">
        <v>0</v>
      </c>
      <c r="Q95" s="60">
        <v>0</v>
      </c>
      <c r="R95" s="60">
        <v>0</v>
      </c>
      <c r="S95" s="60">
        <v>20000</v>
      </c>
      <c r="T95" s="60">
        <v>304537</v>
      </c>
      <c r="U95" s="60">
        <v>1258600</v>
      </c>
      <c r="V95" s="61">
        <v>0</v>
      </c>
      <c r="W95" s="62">
        <v>0</v>
      </c>
      <c r="X95" s="61">
        <v>0</v>
      </c>
      <c r="Y95" s="63">
        <v>18646991</v>
      </c>
      <c r="Z95" s="62">
        <v>16737500</v>
      </c>
      <c r="AA95" s="61">
        <v>0</v>
      </c>
      <c r="AB95" s="61">
        <v>1909491</v>
      </c>
      <c r="AC95" s="64">
        <v>18646991</v>
      </c>
    </row>
    <row r="96" spans="1:29" s="9" customFormat="1" ht="12.75" customHeight="1">
      <c r="A96" s="26" t="s">
        <v>33</v>
      </c>
      <c r="B96" s="57" t="s">
        <v>251</v>
      </c>
      <c r="C96" s="58" t="s">
        <v>252</v>
      </c>
      <c r="D96" s="59">
        <v>2000000</v>
      </c>
      <c r="E96" s="60">
        <v>0</v>
      </c>
      <c r="F96" s="60">
        <v>2750000</v>
      </c>
      <c r="G96" s="60">
        <v>1833337</v>
      </c>
      <c r="H96" s="60">
        <v>0</v>
      </c>
      <c r="I96" s="60">
        <v>458337</v>
      </c>
      <c r="J96" s="60">
        <v>0</v>
      </c>
      <c r="K96" s="60">
        <v>0</v>
      </c>
      <c r="L96" s="60">
        <v>0</v>
      </c>
      <c r="M96" s="60">
        <v>17908337</v>
      </c>
      <c r="N96" s="61">
        <v>0</v>
      </c>
      <c r="O96" s="60">
        <v>0</v>
      </c>
      <c r="P96" s="60">
        <v>6416663</v>
      </c>
      <c r="Q96" s="60">
        <v>0</v>
      </c>
      <c r="R96" s="60">
        <v>0</v>
      </c>
      <c r="S96" s="60">
        <v>137500</v>
      </c>
      <c r="T96" s="60">
        <v>84491</v>
      </c>
      <c r="U96" s="60">
        <v>302500</v>
      </c>
      <c r="V96" s="61">
        <v>1604174</v>
      </c>
      <c r="W96" s="62">
        <v>0</v>
      </c>
      <c r="X96" s="61">
        <v>0</v>
      </c>
      <c r="Y96" s="63">
        <v>33495339</v>
      </c>
      <c r="Z96" s="62">
        <v>3500000</v>
      </c>
      <c r="AA96" s="61">
        <v>2750000</v>
      </c>
      <c r="AB96" s="61">
        <v>27245339</v>
      </c>
      <c r="AC96" s="64">
        <v>33495339</v>
      </c>
    </row>
    <row r="97" spans="1:29" s="9" customFormat="1" ht="12.75" customHeight="1">
      <c r="A97" s="26" t="s">
        <v>33</v>
      </c>
      <c r="B97" s="57" t="s">
        <v>253</v>
      </c>
      <c r="C97" s="58" t="s">
        <v>254</v>
      </c>
      <c r="D97" s="59">
        <v>20777000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1">
        <v>0</v>
      </c>
      <c r="O97" s="60">
        <v>0</v>
      </c>
      <c r="P97" s="60">
        <v>0</v>
      </c>
      <c r="Q97" s="60">
        <v>0</v>
      </c>
      <c r="R97" s="60">
        <v>218196</v>
      </c>
      <c r="S97" s="60">
        <v>224720</v>
      </c>
      <c r="T97" s="60">
        <v>0</v>
      </c>
      <c r="U97" s="60">
        <v>0</v>
      </c>
      <c r="V97" s="61">
        <v>2044000</v>
      </c>
      <c r="W97" s="62">
        <v>0</v>
      </c>
      <c r="X97" s="61">
        <v>0</v>
      </c>
      <c r="Y97" s="63">
        <v>23263916</v>
      </c>
      <c r="Z97" s="62">
        <v>20777000</v>
      </c>
      <c r="AA97" s="61">
        <v>0</v>
      </c>
      <c r="AB97" s="61">
        <v>2486916</v>
      </c>
      <c r="AC97" s="64">
        <v>23263916</v>
      </c>
    </row>
    <row r="98" spans="1:29" s="9" customFormat="1" ht="12.75" customHeight="1">
      <c r="A98" s="26" t="s">
        <v>33</v>
      </c>
      <c r="B98" s="57" t="s">
        <v>255</v>
      </c>
      <c r="C98" s="58" t="s">
        <v>256</v>
      </c>
      <c r="D98" s="59">
        <v>0</v>
      </c>
      <c r="E98" s="60">
        <v>2000000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1">
        <v>0</v>
      </c>
      <c r="O98" s="60">
        <v>0</v>
      </c>
      <c r="P98" s="60">
        <v>0</v>
      </c>
      <c r="Q98" s="60">
        <v>0</v>
      </c>
      <c r="R98" s="60">
        <v>0</v>
      </c>
      <c r="S98" s="60">
        <v>195329</v>
      </c>
      <c r="T98" s="60">
        <v>0</v>
      </c>
      <c r="U98" s="60">
        <v>31518150</v>
      </c>
      <c r="V98" s="61">
        <v>21000000</v>
      </c>
      <c r="W98" s="62">
        <v>0</v>
      </c>
      <c r="X98" s="61">
        <v>0</v>
      </c>
      <c r="Y98" s="63">
        <v>54713479</v>
      </c>
      <c r="Z98" s="62">
        <v>31518150</v>
      </c>
      <c r="AA98" s="61">
        <v>0</v>
      </c>
      <c r="AB98" s="61">
        <v>23195329</v>
      </c>
      <c r="AC98" s="64">
        <v>54713479</v>
      </c>
    </row>
    <row r="99" spans="1:29" s="9" customFormat="1" ht="12.75" customHeight="1">
      <c r="A99" s="26" t="s">
        <v>33</v>
      </c>
      <c r="B99" s="57" t="s">
        <v>257</v>
      </c>
      <c r="C99" s="58" t="s">
        <v>258</v>
      </c>
      <c r="D99" s="59">
        <v>16496538</v>
      </c>
      <c r="E99" s="60">
        <v>0</v>
      </c>
      <c r="F99" s="60">
        <v>10000000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25169512</v>
      </c>
      <c r="N99" s="61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1">
        <v>0</v>
      </c>
      <c r="W99" s="62">
        <v>0</v>
      </c>
      <c r="X99" s="61">
        <v>0</v>
      </c>
      <c r="Y99" s="63">
        <v>51666050</v>
      </c>
      <c r="Z99" s="62">
        <v>51666050</v>
      </c>
      <c r="AA99" s="61">
        <v>0</v>
      </c>
      <c r="AB99" s="61">
        <v>0</v>
      </c>
      <c r="AC99" s="64">
        <v>51666050</v>
      </c>
    </row>
    <row r="100" spans="1:29" s="9" customFormat="1" ht="12.75" customHeight="1">
      <c r="A100" s="26" t="s">
        <v>33</v>
      </c>
      <c r="B100" s="57" t="s">
        <v>259</v>
      </c>
      <c r="C100" s="58" t="s">
        <v>260</v>
      </c>
      <c r="D100" s="59">
        <v>37495000</v>
      </c>
      <c r="E100" s="60">
        <v>0</v>
      </c>
      <c r="F100" s="60">
        <v>6000000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1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1">
        <v>0</v>
      </c>
      <c r="W100" s="62">
        <v>0</v>
      </c>
      <c r="X100" s="61">
        <v>0</v>
      </c>
      <c r="Y100" s="63">
        <v>43495000</v>
      </c>
      <c r="Z100" s="62">
        <v>43495000</v>
      </c>
      <c r="AA100" s="61">
        <v>0</v>
      </c>
      <c r="AB100" s="61">
        <v>0</v>
      </c>
      <c r="AC100" s="64">
        <v>43495000</v>
      </c>
    </row>
    <row r="101" spans="1:29" s="9" customFormat="1" ht="12.75" customHeight="1">
      <c r="A101" s="26" t="s">
        <v>33</v>
      </c>
      <c r="B101" s="57" t="s">
        <v>261</v>
      </c>
      <c r="C101" s="58" t="s">
        <v>262</v>
      </c>
      <c r="D101" s="59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17414178</v>
      </c>
      <c r="N101" s="61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117548</v>
      </c>
      <c r="T101" s="60">
        <v>616353</v>
      </c>
      <c r="U101" s="60">
        <v>1150184</v>
      </c>
      <c r="V101" s="61">
        <v>0</v>
      </c>
      <c r="W101" s="62">
        <v>0</v>
      </c>
      <c r="X101" s="61">
        <v>0</v>
      </c>
      <c r="Y101" s="63">
        <v>19298263</v>
      </c>
      <c r="Z101" s="62">
        <v>17414178</v>
      </c>
      <c r="AA101" s="61">
        <v>0</v>
      </c>
      <c r="AB101" s="61">
        <v>1884085</v>
      </c>
      <c r="AC101" s="64">
        <v>19298263</v>
      </c>
    </row>
    <row r="102" spans="1:29" s="9" customFormat="1" ht="12.75" customHeight="1">
      <c r="A102" s="26" t="s">
        <v>33</v>
      </c>
      <c r="B102" s="57" t="s">
        <v>263</v>
      </c>
      <c r="C102" s="58" t="s">
        <v>264</v>
      </c>
      <c r="D102" s="59">
        <v>17000000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24722000</v>
      </c>
      <c r="N102" s="61">
        <v>0</v>
      </c>
      <c r="O102" s="60">
        <v>0</v>
      </c>
      <c r="P102" s="60">
        <v>0</v>
      </c>
      <c r="Q102" s="60">
        <v>0</v>
      </c>
      <c r="R102" s="60">
        <v>1077670</v>
      </c>
      <c r="S102" s="60">
        <v>327294</v>
      </c>
      <c r="T102" s="60">
        <v>570037</v>
      </c>
      <c r="U102" s="60">
        <v>2528346</v>
      </c>
      <c r="V102" s="61">
        <v>570037</v>
      </c>
      <c r="W102" s="62">
        <v>0</v>
      </c>
      <c r="X102" s="61">
        <v>0</v>
      </c>
      <c r="Y102" s="63">
        <v>46795384</v>
      </c>
      <c r="Z102" s="62">
        <v>41722000</v>
      </c>
      <c r="AA102" s="61">
        <v>0</v>
      </c>
      <c r="AB102" s="61">
        <v>5073384</v>
      </c>
      <c r="AC102" s="64">
        <v>46795384</v>
      </c>
    </row>
    <row r="103" spans="1:29" s="9" customFormat="1" ht="12.75" customHeight="1">
      <c r="A103" s="26" t="s">
        <v>33</v>
      </c>
      <c r="B103" s="57" t="s">
        <v>265</v>
      </c>
      <c r="C103" s="58" t="s">
        <v>266</v>
      </c>
      <c r="D103" s="59">
        <v>4460180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39610670</v>
      </c>
      <c r="N103" s="61">
        <v>0</v>
      </c>
      <c r="O103" s="60">
        <v>0</v>
      </c>
      <c r="P103" s="60">
        <v>4351392</v>
      </c>
      <c r="Q103" s="60">
        <v>0</v>
      </c>
      <c r="R103" s="60">
        <v>446018</v>
      </c>
      <c r="S103" s="60">
        <v>435139</v>
      </c>
      <c r="T103" s="60">
        <v>0</v>
      </c>
      <c r="U103" s="60">
        <v>0</v>
      </c>
      <c r="V103" s="61">
        <v>0</v>
      </c>
      <c r="W103" s="62">
        <v>0</v>
      </c>
      <c r="X103" s="61">
        <v>0</v>
      </c>
      <c r="Y103" s="63">
        <v>49303399</v>
      </c>
      <c r="Z103" s="62">
        <v>46246546</v>
      </c>
      <c r="AA103" s="61">
        <v>0</v>
      </c>
      <c r="AB103" s="61">
        <v>2621714</v>
      </c>
      <c r="AC103" s="64">
        <v>48868260</v>
      </c>
    </row>
    <row r="104" spans="1:29" s="9" customFormat="1" ht="12.75" customHeight="1">
      <c r="A104" s="26" t="s">
        <v>33</v>
      </c>
      <c r="B104" s="57" t="s">
        <v>267</v>
      </c>
      <c r="C104" s="58" t="s">
        <v>268</v>
      </c>
      <c r="D104" s="59">
        <v>36418974</v>
      </c>
      <c r="E104" s="60">
        <v>556500</v>
      </c>
      <c r="F104" s="60">
        <v>1669500</v>
      </c>
      <c r="G104" s="60">
        <v>556500</v>
      </c>
      <c r="H104" s="60">
        <v>0</v>
      </c>
      <c r="I104" s="60">
        <v>0</v>
      </c>
      <c r="J104" s="60">
        <v>0</v>
      </c>
      <c r="K104" s="60">
        <v>3895500</v>
      </c>
      <c r="L104" s="60">
        <v>0</v>
      </c>
      <c r="M104" s="60">
        <v>0</v>
      </c>
      <c r="N104" s="61">
        <v>111300</v>
      </c>
      <c r="O104" s="60">
        <v>0</v>
      </c>
      <c r="P104" s="60">
        <v>2893800</v>
      </c>
      <c r="Q104" s="60">
        <v>0</v>
      </c>
      <c r="R104" s="60">
        <v>0</v>
      </c>
      <c r="S104" s="60">
        <v>1313340</v>
      </c>
      <c r="T104" s="60">
        <v>1279950</v>
      </c>
      <c r="U104" s="60">
        <v>518102</v>
      </c>
      <c r="V104" s="61">
        <v>1168650</v>
      </c>
      <c r="W104" s="62">
        <v>5565000</v>
      </c>
      <c r="X104" s="61">
        <v>0</v>
      </c>
      <c r="Y104" s="63">
        <v>55947116</v>
      </c>
      <c r="Z104" s="62">
        <v>35305974</v>
      </c>
      <c r="AA104" s="61">
        <v>0</v>
      </c>
      <c r="AB104" s="61">
        <v>20641142</v>
      </c>
      <c r="AC104" s="64">
        <v>55947116</v>
      </c>
    </row>
    <row r="105" spans="1:29" s="9" customFormat="1" ht="12.75" customHeight="1">
      <c r="A105" s="26" t="s">
        <v>33</v>
      </c>
      <c r="B105" s="57" t="s">
        <v>269</v>
      </c>
      <c r="C105" s="58" t="s">
        <v>270</v>
      </c>
      <c r="D105" s="59">
        <v>1667827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18928000</v>
      </c>
      <c r="N105" s="61">
        <v>0</v>
      </c>
      <c r="O105" s="60">
        <v>0</v>
      </c>
      <c r="P105" s="60">
        <v>2379520</v>
      </c>
      <c r="Q105" s="60">
        <v>0</v>
      </c>
      <c r="R105" s="60">
        <v>0</v>
      </c>
      <c r="S105" s="60">
        <v>486720</v>
      </c>
      <c r="T105" s="60">
        <v>2060448</v>
      </c>
      <c r="U105" s="60">
        <v>0</v>
      </c>
      <c r="V105" s="61">
        <v>1081600</v>
      </c>
      <c r="W105" s="62">
        <v>220000</v>
      </c>
      <c r="X105" s="61">
        <v>0</v>
      </c>
      <c r="Y105" s="63">
        <v>26824115</v>
      </c>
      <c r="Z105" s="62">
        <v>22975347</v>
      </c>
      <c r="AA105" s="61">
        <v>0</v>
      </c>
      <c r="AB105" s="61">
        <v>3848768</v>
      </c>
      <c r="AC105" s="64">
        <v>26824115</v>
      </c>
    </row>
    <row r="106" spans="1:29" s="9" customFormat="1" ht="12.75" customHeight="1">
      <c r="A106" s="26" t="s">
        <v>33</v>
      </c>
      <c r="B106" s="57" t="s">
        <v>271</v>
      </c>
      <c r="C106" s="58" t="s">
        <v>272</v>
      </c>
      <c r="D106" s="59">
        <v>18407000</v>
      </c>
      <c r="E106" s="60">
        <v>0</v>
      </c>
      <c r="F106" s="60">
        <v>700000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2676500</v>
      </c>
      <c r="M106" s="60">
        <v>7819800</v>
      </c>
      <c r="N106" s="61">
        <v>0</v>
      </c>
      <c r="O106" s="60">
        <v>0</v>
      </c>
      <c r="P106" s="60">
        <v>0</v>
      </c>
      <c r="Q106" s="60">
        <v>0</v>
      </c>
      <c r="R106" s="60">
        <v>518175</v>
      </c>
      <c r="S106" s="60">
        <v>370440</v>
      </c>
      <c r="T106" s="60">
        <v>1041311</v>
      </c>
      <c r="U106" s="60">
        <v>546000</v>
      </c>
      <c r="V106" s="61">
        <v>0</v>
      </c>
      <c r="W106" s="62">
        <v>0</v>
      </c>
      <c r="X106" s="61">
        <v>0</v>
      </c>
      <c r="Y106" s="63">
        <v>32079226</v>
      </c>
      <c r="Z106" s="62">
        <v>29130800</v>
      </c>
      <c r="AA106" s="61">
        <v>0</v>
      </c>
      <c r="AB106" s="61">
        <v>2948426</v>
      </c>
      <c r="AC106" s="64">
        <v>32079226</v>
      </c>
    </row>
    <row r="107" spans="1:29" s="9" customFormat="1" ht="12.75" customHeight="1">
      <c r="A107" s="26" t="s">
        <v>33</v>
      </c>
      <c r="B107" s="57" t="s">
        <v>81</v>
      </c>
      <c r="C107" s="58" t="s">
        <v>82</v>
      </c>
      <c r="D107" s="59">
        <v>136860000</v>
      </c>
      <c r="E107" s="60">
        <v>0</v>
      </c>
      <c r="F107" s="60">
        <v>84076000</v>
      </c>
      <c r="G107" s="60">
        <v>244910400</v>
      </c>
      <c r="H107" s="60">
        <v>45986600</v>
      </c>
      <c r="I107" s="60">
        <v>4655000</v>
      </c>
      <c r="J107" s="60">
        <v>0</v>
      </c>
      <c r="K107" s="60">
        <v>21000000</v>
      </c>
      <c r="L107" s="60">
        <v>4026000</v>
      </c>
      <c r="M107" s="60">
        <v>64010000</v>
      </c>
      <c r="N107" s="61">
        <v>0</v>
      </c>
      <c r="O107" s="60">
        <v>0</v>
      </c>
      <c r="P107" s="60">
        <v>66247000</v>
      </c>
      <c r="Q107" s="60">
        <v>0</v>
      </c>
      <c r="R107" s="60">
        <v>462000</v>
      </c>
      <c r="S107" s="60">
        <v>3300000</v>
      </c>
      <c r="T107" s="60">
        <v>1663800</v>
      </c>
      <c r="U107" s="60">
        <v>46847500</v>
      </c>
      <c r="V107" s="61">
        <v>18976000</v>
      </c>
      <c r="W107" s="62">
        <v>0</v>
      </c>
      <c r="X107" s="61">
        <v>0</v>
      </c>
      <c r="Y107" s="63">
        <v>743020300</v>
      </c>
      <c r="Z107" s="62">
        <v>174516500</v>
      </c>
      <c r="AA107" s="61">
        <v>170000000</v>
      </c>
      <c r="AB107" s="61">
        <v>398503800</v>
      </c>
      <c r="AC107" s="64">
        <v>743020300</v>
      </c>
    </row>
    <row r="108" spans="1:29" s="9" customFormat="1" ht="12.75" customHeight="1">
      <c r="A108" s="26" t="s">
        <v>33</v>
      </c>
      <c r="B108" s="57" t="s">
        <v>273</v>
      </c>
      <c r="C108" s="58" t="s">
        <v>274</v>
      </c>
      <c r="D108" s="59">
        <v>31800000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32200000</v>
      </c>
      <c r="N108" s="61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0</v>
      </c>
      <c r="V108" s="61">
        <v>0</v>
      </c>
      <c r="W108" s="62">
        <v>0</v>
      </c>
      <c r="X108" s="61">
        <v>0</v>
      </c>
      <c r="Y108" s="63">
        <v>64000000</v>
      </c>
      <c r="Z108" s="62">
        <v>44000000</v>
      </c>
      <c r="AA108" s="61">
        <v>0</v>
      </c>
      <c r="AB108" s="61">
        <v>20000000</v>
      </c>
      <c r="AC108" s="64">
        <v>64000000</v>
      </c>
    </row>
    <row r="109" spans="1:29" s="9" customFormat="1" ht="12.75" customHeight="1">
      <c r="A109" s="26" t="s">
        <v>33</v>
      </c>
      <c r="B109" s="57" t="s">
        <v>275</v>
      </c>
      <c r="C109" s="58" t="s">
        <v>276</v>
      </c>
      <c r="D109" s="59">
        <v>20771000</v>
      </c>
      <c r="E109" s="60">
        <v>0</v>
      </c>
      <c r="F109" s="60">
        <v>15300000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1">
        <v>0</v>
      </c>
      <c r="O109" s="60">
        <v>238995</v>
      </c>
      <c r="P109" s="60">
        <v>10000</v>
      </c>
      <c r="Q109" s="60">
        <v>0</v>
      </c>
      <c r="R109" s="60">
        <v>300000</v>
      </c>
      <c r="S109" s="60">
        <v>160000</v>
      </c>
      <c r="T109" s="60">
        <v>500000</v>
      </c>
      <c r="U109" s="60">
        <v>190000</v>
      </c>
      <c r="V109" s="61">
        <v>0</v>
      </c>
      <c r="W109" s="62">
        <v>0</v>
      </c>
      <c r="X109" s="61">
        <v>0</v>
      </c>
      <c r="Y109" s="63">
        <v>37469995</v>
      </c>
      <c r="Z109" s="62">
        <v>35761000</v>
      </c>
      <c r="AA109" s="61">
        <v>0</v>
      </c>
      <c r="AB109" s="61">
        <v>1708995</v>
      </c>
      <c r="AC109" s="64">
        <v>37469995</v>
      </c>
    </row>
    <row r="110" spans="1:29" s="9" customFormat="1" ht="12.75" customHeight="1">
      <c r="A110" s="26" t="s">
        <v>33</v>
      </c>
      <c r="B110" s="57" t="s">
        <v>277</v>
      </c>
      <c r="C110" s="58" t="s">
        <v>278</v>
      </c>
      <c r="D110" s="59">
        <v>10842717</v>
      </c>
      <c r="E110" s="60">
        <v>0</v>
      </c>
      <c r="F110" s="60">
        <v>6581636</v>
      </c>
      <c r="G110" s="60">
        <v>109203</v>
      </c>
      <c r="H110" s="60">
        <v>0</v>
      </c>
      <c r="I110" s="60">
        <v>0</v>
      </c>
      <c r="J110" s="60">
        <v>0</v>
      </c>
      <c r="K110" s="60">
        <v>0</v>
      </c>
      <c r="L110" s="60">
        <v>2184050</v>
      </c>
      <c r="M110" s="60">
        <v>20420869</v>
      </c>
      <c r="N110" s="61">
        <v>0</v>
      </c>
      <c r="O110" s="60">
        <v>0</v>
      </c>
      <c r="P110" s="60">
        <v>0</v>
      </c>
      <c r="Q110" s="60">
        <v>0</v>
      </c>
      <c r="R110" s="60">
        <v>4368102</v>
      </c>
      <c r="S110" s="60">
        <v>1015583</v>
      </c>
      <c r="T110" s="60">
        <v>273006</v>
      </c>
      <c r="U110" s="60">
        <v>218405</v>
      </c>
      <c r="V110" s="61">
        <v>0</v>
      </c>
      <c r="W110" s="62">
        <v>0</v>
      </c>
      <c r="X110" s="61">
        <v>0</v>
      </c>
      <c r="Y110" s="63">
        <v>46013571</v>
      </c>
      <c r="Z110" s="62">
        <v>32712704</v>
      </c>
      <c r="AA110" s="61">
        <v>0</v>
      </c>
      <c r="AB110" s="61">
        <v>13300867</v>
      </c>
      <c r="AC110" s="64">
        <v>46013571</v>
      </c>
    </row>
    <row r="111" spans="1:29" s="9" customFormat="1" ht="12.75" customHeight="1">
      <c r="A111" s="26" t="s">
        <v>33</v>
      </c>
      <c r="B111" s="57" t="s">
        <v>279</v>
      </c>
      <c r="C111" s="58" t="s">
        <v>280</v>
      </c>
      <c r="D111" s="59">
        <v>39635900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6500000</v>
      </c>
      <c r="N111" s="61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  <c r="V111" s="61">
        <v>0</v>
      </c>
      <c r="W111" s="62">
        <v>0</v>
      </c>
      <c r="X111" s="61">
        <v>0</v>
      </c>
      <c r="Y111" s="63">
        <v>46135900</v>
      </c>
      <c r="Z111" s="62">
        <v>39635900</v>
      </c>
      <c r="AA111" s="61">
        <v>0</v>
      </c>
      <c r="AB111" s="61">
        <v>6500000</v>
      </c>
      <c r="AC111" s="64">
        <v>46135900</v>
      </c>
    </row>
    <row r="112" spans="1:29" s="9" customFormat="1" ht="12.75" customHeight="1">
      <c r="A112" s="26" t="s">
        <v>33</v>
      </c>
      <c r="B112" s="57" t="s">
        <v>281</v>
      </c>
      <c r="C112" s="58" t="s">
        <v>282</v>
      </c>
      <c r="D112" s="59">
        <v>56094071</v>
      </c>
      <c r="E112" s="60">
        <v>0</v>
      </c>
      <c r="F112" s="60">
        <v>127418011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20025000</v>
      </c>
      <c r="N112" s="61">
        <v>0</v>
      </c>
      <c r="O112" s="60">
        <v>0</v>
      </c>
      <c r="P112" s="60">
        <v>100000</v>
      </c>
      <c r="Q112" s="60">
        <v>0</v>
      </c>
      <c r="R112" s="60">
        <v>100000</v>
      </c>
      <c r="S112" s="60">
        <v>100000</v>
      </c>
      <c r="T112" s="60">
        <v>450000</v>
      </c>
      <c r="U112" s="60">
        <v>2920000</v>
      </c>
      <c r="V112" s="61">
        <v>0</v>
      </c>
      <c r="W112" s="62">
        <v>0</v>
      </c>
      <c r="X112" s="61">
        <v>0</v>
      </c>
      <c r="Y112" s="63">
        <v>207207082</v>
      </c>
      <c r="Z112" s="62">
        <v>86719565</v>
      </c>
      <c r="AA112" s="61">
        <v>69000000</v>
      </c>
      <c r="AB112" s="61">
        <v>51487517</v>
      </c>
      <c r="AC112" s="64">
        <v>207207082</v>
      </c>
    </row>
    <row r="113" spans="1:29" s="9" customFormat="1" ht="12.75" customHeight="1">
      <c r="A113" s="26" t="s">
        <v>33</v>
      </c>
      <c r="B113" s="57" t="s">
        <v>283</v>
      </c>
      <c r="C113" s="58" t="s">
        <v>284</v>
      </c>
      <c r="D113" s="59">
        <v>33000000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26500000</v>
      </c>
      <c r="N113" s="61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950000</v>
      </c>
      <c r="T113" s="60">
        <v>1750000</v>
      </c>
      <c r="U113" s="60">
        <v>0</v>
      </c>
      <c r="V113" s="61">
        <v>2500000</v>
      </c>
      <c r="W113" s="62">
        <v>0</v>
      </c>
      <c r="X113" s="61">
        <v>0</v>
      </c>
      <c r="Y113" s="63">
        <v>64700000</v>
      </c>
      <c r="Z113" s="62">
        <v>35000000</v>
      </c>
      <c r="AA113" s="61">
        <v>0</v>
      </c>
      <c r="AB113" s="61">
        <v>29700000</v>
      </c>
      <c r="AC113" s="64">
        <v>64700000</v>
      </c>
    </row>
    <row r="114" spans="1:29" s="9" customFormat="1" ht="12.75" customHeight="1">
      <c r="A114" s="26" t="s">
        <v>33</v>
      </c>
      <c r="B114" s="57" t="s">
        <v>285</v>
      </c>
      <c r="C114" s="58" t="s">
        <v>286</v>
      </c>
      <c r="D114" s="59">
        <v>25946000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1">
        <v>0</v>
      </c>
      <c r="O114" s="60">
        <v>0</v>
      </c>
      <c r="P114" s="60">
        <v>0</v>
      </c>
      <c r="Q114" s="60">
        <v>0</v>
      </c>
      <c r="R114" s="60">
        <v>700000</v>
      </c>
      <c r="S114" s="60">
        <v>950000</v>
      </c>
      <c r="T114" s="60">
        <v>1359120</v>
      </c>
      <c r="U114" s="60">
        <v>0</v>
      </c>
      <c r="V114" s="61">
        <v>0</v>
      </c>
      <c r="W114" s="62">
        <v>0</v>
      </c>
      <c r="X114" s="61">
        <v>0</v>
      </c>
      <c r="Y114" s="63">
        <v>28955120</v>
      </c>
      <c r="Z114" s="62">
        <v>25946000</v>
      </c>
      <c r="AA114" s="61">
        <v>0</v>
      </c>
      <c r="AB114" s="61">
        <v>3009120</v>
      </c>
      <c r="AC114" s="64">
        <v>28955120</v>
      </c>
    </row>
    <row r="115" spans="1:29" s="9" customFormat="1" ht="12.75" customHeight="1">
      <c r="A115" s="26" t="s">
        <v>33</v>
      </c>
      <c r="B115" s="57" t="s">
        <v>287</v>
      </c>
      <c r="C115" s="58" t="s">
        <v>288</v>
      </c>
      <c r="D115" s="59">
        <v>3000000</v>
      </c>
      <c r="E115" s="60">
        <v>0</v>
      </c>
      <c r="F115" s="60">
        <v>8000000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5000000</v>
      </c>
      <c r="N115" s="61">
        <v>0</v>
      </c>
      <c r="O115" s="60">
        <v>0</v>
      </c>
      <c r="P115" s="60">
        <v>6400000</v>
      </c>
      <c r="Q115" s="60">
        <v>0</v>
      </c>
      <c r="R115" s="60">
        <v>0</v>
      </c>
      <c r="S115" s="60">
        <v>0</v>
      </c>
      <c r="T115" s="60">
        <v>93000</v>
      </c>
      <c r="U115" s="60">
        <v>200000</v>
      </c>
      <c r="V115" s="61">
        <v>500000</v>
      </c>
      <c r="W115" s="62">
        <v>0</v>
      </c>
      <c r="X115" s="61">
        <v>0</v>
      </c>
      <c r="Y115" s="63">
        <v>23193000</v>
      </c>
      <c r="Z115" s="62">
        <v>7000000</v>
      </c>
      <c r="AA115" s="61">
        <v>0</v>
      </c>
      <c r="AB115" s="61">
        <v>16193000</v>
      </c>
      <c r="AC115" s="64">
        <v>23193000</v>
      </c>
    </row>
    <row r="116" spans="1:29" s="9" customFormat="1" ht="12.75" customHeight="1">
      <c r="A116" s="26" t="s">
        <v>33</v>
      </c>
      <c r="B116" s="57" t="s">
        <v>289</v>
      </c>
      <c r="C116" s="58" t="s">
        <v>290</v>
      </c>
      <c r="D116" s="59">
        <v>10662113</v>
      </c>
      <c r="E116" s="60">
        <v>0</v>
      </c>
      <c r="F116" s="60">
        <v>3916253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17185705</v>
      </c>
      <c r="N116" s="61">
        <v>0</v>
      </c>
      <c r="O116" s="60">
        <v>0</v>
      </c>
      <c r="P116" s="60">
        <v>12967148</v>
      </c>
      <c r="Q116" s="60">
        <v>0</v>
      </c>
      <c r="R116" s="60">
        <v>338321</v>
      </c>
      <c r="S116" s="60">
        <v>598316</v>
      </c>
      <c r="T116" s="60">
        <v>2050593</v>
      </c>
      <c r="U116" s="60">
        <v>690781</v>
      </c>
      <c r="V116" s="61">
        <v>0</v>
      </c>
      <c r="W116" s="62">
        <v>535221</v>
      </c>
      <c r="X116" s="61">
        <v>0</v>
      </c>
      <c r="Y116" s="63">
        <v>48944451</v>
      </c>
      <c r="Z116" s="62">
        <v>28565996</v>
      </c>
      <c r="AA116" s="61">
        <v>0</v>
      </c>
      <c r="AB116" s="61">
        <v>20378455</v>
      </c>
      <c r="AC116" s="64">
        <v>48944451</v>
      </c>
    </row>
    <row r="117" spans="1:29" s="9" customFormat="1" ht="12.75" customHeight="1">
      <c r="A117" s="26" t="s">
        <v>33</v>
      </c>
      <c r="B117" s="57" t="s">
        <v>291</v>
      </c>
      <c r="C117" s="58" t="s">
        <v>292</v>
      </c>
      <c r="D117" s="59">
        <v>11402000</v>
      </c>
      <c r="E117" s="60">
        <v>5000000</v>
      </c>
      <c r="F117" s="60">
        <v>0</v>
      </c>
      <c r="G117" s="60">
        <v>0</v>
      </c>
      <c r="H117" s="60">
        <v>0</v>
      </c>
      <c r="I117" s="60">
        <v>13000000</v>
      </c>
      <c r="J117" s="60">
        <v>0</v>
      </c>
      <c r="K117" s="60">
        <v>0</v>
      </c>
      <c r="L117" s="60">
        <v>0</v>
      </c>
      <c r="M117" s="60">
        <v>32097000</v>
      </c>
      <c r="N117" s="61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1">
        <v>0</v>
      </c>
      <c r="W117" s="62">
        <v>0</v>
      </c>
      <c r="X117" s="61">
        <v>0</v>
      </c>
      <c r="Y117" s="63">
        <v>61499000</v>
      </c>
      <c r="Z117" s="62">
        <v>61499000</v>
      </c>
      <c r="AA117" s="61">
        <v>0</v>
      </c>
      <c r="AB117" s="61">
        <v>0</v>
      </c>
      <c r="AC117" s="64">
        <v>61499000</v>
      </c>
    </row>
    <row r="118" spans="1:29" s="9" customFormat="1" ht="12.75" customHeight="1">
      <c r="A118" s="26" t="s">
        <v>33</v>
      </c>
      <c r="B118" s="57" t="s">
        <v>293</v>
      </c>
      <c r="C118" s="58" t="s">
        <v>294</v>
      </c>
      <c r="D118" s="59">
        <v>67681983</v>
      </c>
      <c r="E118" s="60">
        <v>0</v>
      </c>
      <c r="F118" s="60">
        <v>543924</v>
      </c>
      <c r="G118" s="60">
        <v>0</v>
      </c>
      <c r="H118" s="60">
        <v>0</v>
      </c>
      <c r="I118" s="60">
        <v>2393266</v>
      </c>
      <c r="J118" s="60">
        <v>0</v>
      </c>
      <c r="K118" s="60">
        <v>0</v>
      </c>
      <c r="L118" s="60">
        <v>0</v>
      </c>
      <c r="M118" s="60">
        <v>2861039</v>
      </c>
      <c r="N118" s="61">
        <v>0</v>
      </c>
      <c r="O118" s="60">
        <v>0</v>
      </c>
      <c r="P118" s="60">
        <v>12455862</v>
      </c>
      <c r="Q118" s="60">
        <v>0</v>
      </c>
      <c r="R118" s="60">
        <v>542617</v>
      </c>
      <c r="S118" s="60">
        <v>717980</v>
      </c>
      <c r="T118" s="60">
        <v>1067019</v>
      </c>
      <c r="U118" s="60">
        <v>2961067</v>
      </c>
      <c r="V118" s="61">
        <v>0</v>
      </c>
      <c r="W118" s="62">
        <v>0</v>
      </c>
      <c r="X118" s="61">
        <v>0</v>
      </c>
      <c r="Y118" s="63">
        <v>91224757</v>
      </c>
      <c r="Z118" s="62">
        <v>31783000</v>
      </c>
      <c r="AA118" s="61">
        <v>0</v>
      </c>
      <c r="AB118" s="61">
        <v>59441757</v>
      </c>
      <c r="AC118" s="64">
        <v>91224757</v>
      </c>
    </row>
    <row r="119" spans="1:29" s="9" customFormat="1" ht="12.75" customHeight="1">
      <c r="A119" s="26" t="s">
        <v>33</v>
      </c>
      <c r="B119" s="57" t="s">
        <v>295</v>
      </c>
      <c r="C119" s="58" t="s">
        <v>296</v>
      </c>
      <c r="D119" s="59">
        <v>76508026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10500000</v>
      </c>
      <c r="N119" s="61">
        <v>0</v>
      </c>
      <c r="O119" s="60">
        <v>0</v>
      </c>
      <c r="P119" s="60">
        <v>0</v>
      </c>
      <c r="Q119" s="60">
        <v>0</v>
      </c>
      <c r="R119" s="60">
        <v>440000</v>
      </c>
      <c r="S119" s="60">
        <v>3160000</v>
      </c>
      <c r="T119" s="60">
        <v>2200000</v>
      </c>
      <c r="U119" s="60">
        <v>3161151</v>
      </c>
      <c r="V119" s="61">
        <v>1500000</v>
      </c>
      <c r="W119" s="62">
        <v>0</v>
      </c>
      <c r="X119" s="61">
        <v>0</v>
      </c>
      <c r="Y119" s="63">
        <v>97469177</v>
      </c>
      <c r="Z119" s="62">
        <v>68431420</v>
      </c>
      <c r="AA119" s="61">
        <v>0</v>
      </c>
      <c r="AB119" s="61">
        <v>29037757</v>
      </c>
      <c r="AC119" s="64">
        <v>97469177</v>
      </c>
    </row>
    <row r="120" spans="1:29" s="9" customFormat="1" ht="12.75" customHeight="1">
      <c r="A120" s="26" t="s">
        <v>33</v>
      </c>
      <c r="B120" s="57" t="s">
        <v>297</v>
      </c>
      <c r="C120" s="58" t="s">
        <v>298</v>
      </c>
      <c r="D120" s="59">
        <v>93183292</v>
      </c>
      <c r="E120" s="60">
        <v>0</v>
      </c>
      <c r="F120" s="60">
        <v>11400000</v>
      </c>
      <c r="G120" s="60">
        <v>0</v>
      </c>
      <c r="H120" s="60">
        <v>0</v>
      </c>
      <c r="I120" s="60">
        <v>200004</v>
      </c>
      <c r="J120" s="60">
        <v>0</v>
      </c>
      <c r="K120" s="60">
        <v>0</v>
      </c>
      <c r="L120" s="60">
        <v>0</v>
      </c>
      <c r="M120" s="60">
        <v>0</v>
      </c>
      <c r="N120" s="61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1">
        <v>0</v>
      </c>
      <c r="W120" s="62">
        <v>0</v>
      </c>
      <c r="X120" s="61">
        <v>0</v>
      </c>
      <c r="Y120" s="63">
        <v>104783296</v>
      </c>
      <c r="Z120" s="62">
        <v>74183302</v>
      </c>
      <c r="AA120" s="61">
        <v>0</v>
      </c>
      <c r="AB120" s="61">
        <v>30599994</v>
      </c>
      <c r="AC120" s="64">
        <v>104783296</v>
      </c>
    </row>
    <row r="121" spans="1:29" s="9" customFormat="1" ht="12.75" customHeight="1">
      <c r="A121" s="26" t="s">
        <v>33</v>
      </c>
      <c r="B121" s="57" t="s">
        <v>299</v>
      </c>
      <c r="C121" s="58" t="s">
        <v>300</v>
      </c>
      <c r="D121" s="59">
        <v>113990186</v>
      </c>
      <c r="E121" s="60">
        <v>4</v>
      </c>
      <c r="F121" s="60">
        <v>10000040</v>
      </c>
      <c r="G121" s="60">
        <v>0</v>
      </c>
      <c r="H121" s="60">
        <v>0</v>
      </c>
      <c r="I121" s="60">
        <v>0</v>
      </c>
      <c r="J121" s="60">
        <v>15</v>
      </c>
      <c r="K121" s="60">
        <v>0</v>
      </c>
      <c r="L121" s="60">
        <v>4000000</v>
      </c>
      <c r="M121" s="60">
        <v>30250003</v>
      </c>
      <c r="N121" s="61">
        <v>0</v>
      </c>
      <c r="O121" s="60">
        <v>0</v>
      </c>
      <c r="P121" s="60">
        <v>13100007</v>
      </c>
      <c r="Q121" s="60">
        <v>0</v>
      </c>
      <c r="R121" s="60">
        <v>0</v>
      </c>
      <c r="S121" s="60">
        <v>235000</v>
      </c>
      <c r="T121" s="60">
        <v>300003</v>
      </c>
      <c r="U121" s="60">
        <v>500022</v>
      </c>
      <c r="V121" s="61">
        <v>4300002</v>
      </c>
      <c r="W121" s="62">
        <v>0</v>
      </c>
      <c r="X121" s="61">
        <v>0</v>
      </c>
      <c r="Y121" s="63">
        <v>176675282</v>
      </c>
      <c r="Z121" s="62">
        <v>107290191</v>
      </c>
      <c r="AA121" s="61">
        <v>56</v>
      </c>
      <c r="AB121" s="61">
        <v>69385035</v>
      </c>
      <c r="AC121" s="64">
        <v>176675282</v>
      </c>
    </row>
    <row r="122" spans="1:29" s="9" customFormat="1" ht="12.75" customHeight="1">
      <c r="A122" s="26" t="s">
        <v>33</v>
      </c>
      <c r="B122" s="57" t="s">
        <v>301</v>
      </c>
      <c r="C122" s="58" t="s">
        <v>302</v>
      </c>
      <c r="D122" s="59">
        <v>30341241</v>
      </c>
      <c r="E122" s="60">
        <v>1</v>
      </c>
      <c r="F122" s="60">
        <v>8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5455715</v>
      </c>
      <c r="N122" s="61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3</v>
      </c>
      <c r="U122" s="60">
        <v>0</v>
      </c>
      <c r="V122" s="61">
        <v>1</v>
      </c>
      <c r="W122" s="62">
        <v>0</v>
      </c>
      <c r="X122" s="61">
        <v>0</v>
      </c>
      <c r="Y122" s="63">
        <v>35796969</v>
      </c>
      <c r="Z122" s="62">
        <v>35796961</v>
      </c>
      <c r="AA122" s="61">
        <v>0</v>
      </c>
      <c r="AB122" s="61">
        <v>8</v>
      </c>
      <c r="AC122" s="64">
        <v>35796969</v>
      </c>
    </row>
    <row r="123" spans="1:29" s="9" customFormat="1" ht="12.75" customHeight="1">
      <c r="A123" s="26" t="s">
        <v>33</v>
      </c>
      <c r="B123" s="57" t="s">
        <v>303</v>
      </c>
      <c r="C123" s="58" t="s">
        <v>304</v>
      </c>
      <c r="D123" s="59">
        <v>111377187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1000000</v>
      </c>
      <c r="N123" s="61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3250000</v>
      </c>
      <c r="T123" s="60">
        <v>1420000</v>
      </c>
      <c r="U123" s="60">
        <v>200000</v>
      </c>
      <c r="V123" s="61">
        <v>5000000</v>
      </c>
      <c r="W123" s="62">
        <v>0</v>
      </c>
      <c r="X123" s="61">
        <v>0</v>
      </c>
      <c r="Y123" s="63">
        <v>122247187</v>
      </c>
      <c r="Z123" s="62">
        <v>25919304</v>
      </c>
      <c r="AA123" s="61">
        <v>0</v>
      </c>
      <c r="AB123" s="61">
        <v>96327883</v>
      </c>
      <c r="AC123" s="64">
        <v>122247187</v>
      </c>
    </row>
    <row r="124" spans="1:29" s="9" customFormat="1" ht="12.75" customHeight="1">
      <c r="A124" s="26" t="s">
        <v>33</v>
      </c>
      <c r="B124" s="57" t="s">
        <v>305</v>
      </c>
      <c r="C124" s="58" t="s">
        <v>306</v>
      </c>
      <c r="D124" s="59">
        <v>1702000</v>
      </c>
      <c r="E124" s="60">
        <v>0</v>
      </c>
      <c r="F124" s="60">
        <v>20000000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32338000</v>
      </c>
      <c r="N124" s="61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61">
        <v>0</v>
      </c>
      <c r="W124" s="62">
        <v>0</v>
      </c>
      <c r="X124" s="61">
        <v>0</v>
      </c>
      <c r="Y124" s="63">
        <v>54040000</v>
      </c>
      <c r="Z124" s="62">
        <v>54040000</v>
      </c>
      <c r="AA124" s="61">
        <v>0</v>
      </c>
      <c r="AB124" s="61">
        <v>0</v>
      </c>
      <c r="AC124" s="64">
        <v>54040000</v>
      </c>
    </row>
    <row r="125" spans="1:29" s="9" customFormat="1" ht="12.75" customHeight="1">
      <c r="A125" s="26" t="s">
        <v>33</v>
      </c>
      <c r="B125" s="57" t="s">
        <v>307</v>
      </c>
      <c r="C125" s="58" t="s">
        <v>308</v>
      </c>
      <c r="D125" s="59">
        <v>120691931</v>
      </c>
      <c r="E125" s="60">
        <v>0</v>
      </c>
      <c r="F125" s="60">
        <v>19153629</v>
      </c>
      <c r="G125" s="60">
        <v>0</v>
      </c>
      <c r="H125" s="60">
        <v>0</v>
      </c>
      <c r="I125" s="60">
        <v>9757370</v>
      </c>
      <c r="J125" s="60">
        <v>0</v>
      </c>
      <c r="K125" s="60">
        <v>0</v>
      </c>
      <c r="L125" s="60">
        <v>0</v>
      </c>
      <c r="M125" s="60">
        <v>18000000</v>
      </c>
      <c r="N125" s="61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130000</v>
      </c>
      <c r="T125" s="60">
        <v>360000</v>
      </c>
      <c r="U125" s="60">
        <v>21500000</v>
      </c>
      <c r="V125" s="61">
        <v>13950000</v>
      </c>
      <c r="W125" s="62">
        <v>0</v>
      </c>
      <c r="X125" s="61">
        <v>0</v>
      </c>
      <c r="Y125" s="63">
        <v>203542930</v>
      </c>
      <c r="Z125" s="62">
        <v>84376999</v>
      </c>
      <c r="AA125" s="61">
        <v>0</v>
      </c>
      <c r="AB125" s="61">
        <v>119165931</v>
      </c>
      <c r="AC125" s="64">
        <v>203542930</v>
      </c>
    </row>
    <row r="126" spans="1:29" s="9" customFormat="1" ht="12.75" customHeight="1">
      <c r="A126" s="26" t="s">
        <v>33</v>
      </c>
      <c r="B126" s="57" t="s">
        <v>309</v>
      </c>
      <c r="C126" s="58" t="s">
        <v>310</v>
      </c>
      <c r="D126" s="59">
        <v>117566000</v>
      </c>
      <c r="E126" s="60">
        <v>16500000</v>
      </c>
      <c r="F126" s="60">
        <v>51780000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51700000</v>
      </c>
      <c r="N126" s="61">
        <v>0</v>
      </c>
      <c r="O126" s="60">
        <v>0</v>
      </c>
      <c r="P126" s="60">
        <v>32800000</v>
      </c>
      <c r="Q126" s="60">
        <v>0</v>
      </c>
      <c r="R126" s="60">
        <v>600000</v>
      </c>
      <c r="S126" s="60">
        <v>950000</v>
      </c>
      <c r="T126" s="60">
        <v>600000</v>
      </c>
      <c r="U126" s="60">
        <v>3327000</v>
      </c>
      <c r="V126" s="61">
        <v>10200000</v>
      </c>
      <c r="W126" s="62">
        <v>0</v>
      </c>
      <c r="X126" s="61">
        <v>0</v>
      </c>
      <c r="Y126" s="63">
        <v>286023000</v>
      </c>
      <c r="Z126" s="62">
        <v>115771000</v>
      </c>
      <c r="AA126" s="61">
        <v>0</v>
      </c>
      <c r="AB126" s="61">
        <v>170252000</v>
      </c>
      <c r="AC126" s="64">
        <v>286023000</v>
      </c>
    </row>
    <row r="127" spans="1:29" s="9" customFormat="1" ht="12.75" customHeight="1">
      <c r="A127" s="26" t="s">
        <v>33</v>
      </c>
      <c r="B127" s="57" t="s">
        <v>311</v>
      </c>
      <c r="C127" s="58" t="s">
        <v>312</v>
      </c>
      <c r="D127" s="59">
        <v>122500016</v>
      </c>
      <c r="E127" s="60">
        <v>0</v>
      </c>
      <c r="F127" s="60">
        <v>25999996</v>
      </c>
      <c r="G127" s="60">
        <v>0</v>
      </c>
      <c r="H127" s="60">
        <v>0</v>
      </c>
      <c r="I127" s="60">
        <v>500000</v>
      </c>
      <c r="J127" s="60">
        <v>0</v>
      </c>
      <c r="K127" s="60">
        <v>0</v>
      </c>
      <c r="L127" s="60">
        <v>0</v>
      </c>
      <c r="M127" s="60">
        <v>30000004</v>
      </c>
      <c r="N127" s="61">
        <v>0</v>
      </c>
      <c r="O127" s="60">
        <v>0</v>
      </c>
      <c r="P127" s="60">
        <v>49999992</v>
      </c>
      <c r="Q127" s="60">
        <v>0</v>
      </c>
      <c r="R127" s="60">
        <v>14483198</v>
      </c>
      <c r="S127" s="60">
        <v>6500000</v>
      </c>
      <c r="T127" s="60">
        <v>0</v>
      </c>
      <c r="U127" s="60">
        <v>15000000</v>
      </c>
      <c r="V127" s="61">
        <v>5000000</v>
      </c>
      <c r="W127" s="62">
        <v>0</v>
      </c>
      <c r="X127" s="61">
        <v>0</v>
      </c>
      <c r="Y127" s="63">
        <v>269983206</v>
      </c>
      <c r="Z127" s="62">
        <v>36000004</v>
      </c>
      <c r="AA127" s="61">
        <v>0</v>
      </c>
      <c r="AB127" s="61">
        <v>233983202</v>
      </c>
      <c r="AC127" s="64">
        <v>269983206</v>
      </c>
    </row>
    <row r="128" spans="1:29" s="9" customFormat="1" ht="12.75" customHeight="1">
      <c r="A128" s="26" t="s">
        <v>33</v>
      </c>
      <c r="B128" s="57" t="s">
        <v>313</v>
      </c>
      <c r="C128" s="58" t="s">
        <v>314</v>
      </c>
      <c r="D128" s="59">
        <v>42582000</v>
      </c>
      <c r="E128" s="60">
        <v>0</v>
      </c>
      <c r="F128" s="60">
        <v>23636000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10800000</v>
      </c>
      <c r="N128" s="61">
        <v>0</v>
      </c>
      <c r="O128" s="60">
        <v>0</v>
      </c>
      <c r="P128" s="60">
        <v>50000</v>
      </c>
      <c r="Q128" s="60">
        <v>0</v>
      </c>
      <c r="R128" s="60">
        <v>343000</v>
      </c>
      <c r="S128" s="60">
        <v>3020000</v>
      </c>
      <c r="T128" s="60">
        <v>260000</v>
      </c>
      <c r="U128" s="60">
        <v>1498880</v>
      </c>
      <c r="V128" s="61">
        <v>2500000</v>
      </c>
      <c r="W128" s="62">
        <v>0</v>
      </c>
      <c r="X128" s="61">
        <v>0</v>
      </c>
      <c r="Y128" s="63">
        <v>84689880</v>
      </c>
      <c r="Z128" s="62">
        <v>72582000</v>
      </c>
      <c r="AA128" s="61">
        <v>0</v>
      </c>
      <c r="AB128" s="61">
        <v>12107880</v>
      </c>
      <c r="AC128" s="64">
        <v>84689880</v>
      </c>
    </row>
    <row r="129" spans="1:29" s="9" customFormat="1" ht="12.75" customHeight="1">
      <c r="A129" s="26" t="s">
        <v>33</v>
      </c>
      <c r="B129" s="57" t="s">
        <v>315</v>
      </c>
      <c r="C129" s="58" t="s">
        <v>316</v>
      </c>
      <c r="D129" s="59">
        <v>39385100</v>
      </c>
      <c r="E129" s="60">
        <v>0</v>
      </c>
      <c r="F129" s="60">
        <v>10000000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1">
        <v>0</v>
      </c>
      <c r="O129" s="60">
        <v>0</v>
      </c>
      <c r="P129" s="60">
        <v>0</v>
      </c>
      <c r="Q129" s="60">
        <v>0</v>
      </c>
      <c r="R129" s="60">
        <v>0</v>
      </c>
      <c r="S129" s="60">
        <v>0</v>
      </c>
      <c r="T129" s="60">
        <v>330000</v>
      </c>
      <c r="U129" s="60">
        <v>100000</v>
      </c>
      <c r="V129" s="61">
        <v>0</v>
      </c>
      <c r="W129" s="62">
        <v>0</v>
      </c>
      <c r="X129" s="61">
        <v>0</v>
      </c>
      <c r="Y129" s="63">
        <v>49815100</v>
      </c>
      <c r="Z129" s="62">
        <v>49385100</v>
      </c>
      <c r="AA129" s="61">
        <v>0</v>
      </c>
      <c r="AB129" s="61">
        <v>430000</v>
      </c>
      <c r="AC129" s="64">
        <v>49815100</v>
      </c>
    </row>
    <row r="130" spans="1:29" s="9" customFormat="1" ht="12.75" customHeight="1">
      <c r="A130" s="26" t="s">
        <v>33</v>
      </c>
      <c r="B130" s="57" t="s">
        <v>83</v>
      </c>
      <c r="C130" s="58" t="s">
        <v>84</v>
      </c>
      <c r="D130" s="59">
        <v>486053003</v>
      </c>
      <c r="E130" s="60">
        <v>11736185</v>
      </c>
      <c r="F130" s="60">
        <v>180300000</v>
      </c>
      <c r="G130" s="60">
        <v>158583470</v>
      </c>
      <c r="H130" s="60">
        <v>106668197</v>
      </c>
      <c r="I130" s="60">
        <v>2937769</v>
      </c>
      <c r="J130" s="60">
        <v>0</v>
      </c>
      <c r="K130" s="60">
        <v>0</v>
      </c>
      <c r="L130" s="60">
        <v>474649</v>
      </c>
      <c r="M130" s="60">
        <v>90754384</v>
      </c>
      <c r="N130" s="61">
        <v>316433</v>
      </c>
      <c r="O130" s="60">
        <v>21426085</v>
      </c>
      <c r="P130" s="60">
        <v>9723180</v>
      </c>
      <c r="Q130" s="60">
        <v>0</v>
      </c>
      <c r="R130" s="60">
        <v>0</v>
      </c>
      <c r="S130" s="60">
        <v>0</v>
      </c>
      <c r="T130" s="60">
        <v>487834</v>
      </c>
      <c r="U130" s="60">
        <v>4190097</v>
      </c>
      <c r="V130" s="61">
        <v>3977705</v>
      </c>
      <c r="W130" s="62">
        <v>0</v>
      </c>
      <c r="X130" s="61">
        <v>0</v>
      </c>
      <c r="Y130" s="63">
        <v>1077628991</v>
      </c>
      <c r="Z130" s="62">
        <v>722203856</v>
      </c>
      <c r="AA130" s="61">
        <v>0</v>
      </c>
      <c r="AB130" s="61">
        <v>355425135</v>
      </c>
      <c r="AC130" s="64">
        <v>1077628991</v>
      </c>
    </row>
    <row r="131" spans="1:29" s="9" customFormat="1" ht="12.75" customHeight="1">
      <c r="A131" s="26" t="s">
        <v>33</v>
      </c>
      <c r="B131" s="57" t="s">
        <v>317</v>
      </c>
      <c r="C131" s="58" t="s">
        <v>318</v>
      </c>
      <c r="D131" s="59">
        <v>76123000</v>
      </c>
      <c r="E131" s="60">
        <v>15000000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1">
        <v>0</v>
      </c>
      <c r="O131" s="60">
        <v>0</v>
      </c>
      <c r="P131" s="60">
        <v>0</v>
      </c>
      <c r="Q131" s="60">
        <v>0</v>
      </c>
      <c r="R131" s="60">
        <v>2500000</v>
      </c>
      <c r="S131" s="60">
        <v>0</v>
      </c>
      <c r="T131" s="60">
        <v>0</v>
      </c>
      <c r="U131" s="60">
        <v>0</v>
      </c>
      <c r="V131" s="61">
        <v>0</v>
      </c>
      <c r="W131" s="62">
        <v>0</v>
      </c>
      <c r="X131" s="61">
        <v>0</v>
      </c>
      <c r="Y131" s="63">
        <v>93623000</v>
      </c>
      <c r="Z131" s="62">
        <v>61123000</v>
      </c>
      <c r="AA131" s="61">
        <v>0</v>
      </c>
      <c r="AB131" s="61">
        <v>32500000</v>
      </c>
      <c r="AC131" s="64">
        <v>93623000</v>
      </c>
    </row>
    <row r="132" spans="1:29" s="9" customFormat="1" ht="12.75" customHeight="1">
      <c r="A132" s="26" t="s">
        <v>33</v>
      </c>
      <c r="B132" s="57" t="s">
        <v>319</v>
      </c>
      <c r="C132" s="58" t="s">
        <v>320</v>
      </c>
      <c r="D132" s="59">
        <v>22177300</v>
      </c>
      <c r="E132" s="60">
        <v>0</v>
      </c>
      <c r="F132" s="60">
        <v>40000000</v>
      </c>
      <c r="G132" s="60">
        <v>50000000</v>
      </c>
      <c r="H132" s="60">
        <v>48490000</v>
      </c>
      <c r="I132" s="60">
        <v>15000000</v>
      </c>
      <c r="J132" s="60">
        <v>0</v>
      </c>
      <c r="K132" s="60">
        <v>0</v>
      </c>
      <c r="L132" s="60">
        <v>0</v>
      </c>
      <c r="M132" s="60">
        <v>0</v>
      </c>
      <c r="N132" s="61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1">
        <v>0</v>
      </c>
      <c r="W132" s="62">
        <v>0</v>
      </c>
      <c r="X132" s="61">
        <v>0</v>
      </c>
      <c r="Y132" s="63">
        <v>175667300</v>
      </c>
      <c r="Z132" s="62">
        <v>175667300</v>
      </c>
      <c r="AA132" s="61">
        <v>0</v>
      </c>
      <c r="AB132" s="61">
        <v>0</v>
      </c>
      <c r="AC132" s="64">
        <v>175667300</v>
      </c>
    </row>
    <row r="133" spans="1:29" s="9" customFormat="1" ht="12.75" customHeight="1">
      <c r="A133" s="26" t="s">
        <v>33</v>
      </c>
      <c r="B133" s="57" t="s">
        <v>321</v>
      </c>
      <c r="C133" s="58" t="s">
        <v>322</v>
      </c>
      <c r="D133" s="59">
        <v>0</v>
      </c>
      <c r="E133" s="60">
        <v>0</v>
      </c>
      <c r="F133" s="60">
        <v>10500000</v>
      </c>
      <c r="G133" s="60">
        <v>1</v>
      </c>
      <c r="H133" s="60">
        <v>49140651</v>
      </c>
      <c r="I133" s="60">
        <v>1</v>
      </c>
      <c r="J133" s="60">
        <v>0</v>
      </c>
      <c r="K133" s="60">
        <v>0</v>
      </c>
      <c r="L133" s="60">
        <v>0</v>
      </c>
      <c r="M133" s="60">
        <v>0</v>
      </c>
      <c r="N133" s="61">
        <v>0</v>
      </c>
      <c r="O133" s="60">
        <v>0</v>
      </c>
      <c r="P133" s="60">
        <v>0</v>
      </c>
      <c r="Q133" s="60">
        <v>0</v>
      </c>
      <c r="R133" s="60">
        <v>0</v>
      </c>
      <c r="S133" s="60">
        <v>0</v>
      </c>
      <c r="T133" s="60">
        <v>0</v>
      </c>
      <c r="U133" s="60">
        <v>0</v>
      </c>
      <c r="V133" s="61">
        <v>0</v>
      </c>
      <c r="W133" s="62">
        <v>0</v>
      </c>
      <c r="X133" s="61">
        <v>0</v>
      </c>
      <c r="Y133" s="63">
        <v>59640653</v>
      </c>
      <c r="Z133" s="62">
        <v>59640650</v>
      </c>
      <c r="AA133" s="61">
        <v>0</v>
      </c>
      <c r="AB133" s="61">
        <v>3</v>
      </c>
      <c r="AC133" s="64">
        <v>59640653</v>
      </c>
    </row>
    <row r="134" spans="1:29" s="9" customFormat="1" ht="12.75" customHeight="1">
      <c r="A134" s="26" t="s">
        <v>33</v>
      </c>
      <c r="B134" s="57" t="s">
        <v>323</v>
      </c>
      <c r="C134" s="58" t="s">
        <v>324</v>
      </c>
      <c r="D134" s="59">
        <v>8766081</v>
      </c>
      <c r="E134" s="60">
        <v>0</v>
      </c>
      <c r="F134" s="60">
        <v>9000000</v>
      </c>
      <c r="G134" s="60">
        <v>11746358</v>
      </c>
      <c r="H134" s="60">
        <v>14003642</v>
      </c>
      <c r="I134" s="60">
        <v>3505619</v>
      </c>
      <c r="J134" s="60">
        <v>0</v>
      </c>
      <c r="K134" s="60">
        <v>0</v>
      </c>
      <c r="L134" s="60">
        <v>0</v>
      </c>
      <c r="M134" s="60">
        <v>16500000</v>
      </c>
      <c r="N134" s="61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1">
        <v>0</v>
      </c>
      <c r="W134" s="62">
        <v>0</v>
      </c>
      <c r="X134" s="61">
        <v>0</v>
      </c>
      <c r="Y134" s="63">
        <v>63521700</v>
      </c>
      <c r="Z134" s="62">
        <v>63521700</v>
      </c>
      <c r="AA134" s="61">
        <v>0</v>
      </c>
      <c r="AB134" s="61">
        <v>0</v>
      </c>
      <c r="AC134" s="64">
        <v>63521700</v>
      </c>
    </row>
    <row r="135" spans="1:29" s="9" customFormat="1" ht="12.75" customHeight="1">
      <c r="A135" s="26" t="s">
        <v>33</v>
      </c>
      <c r="B135" s="57" t="s">
        <v>325</v>
      </c>
      <c r="C135" s="58" t="s">
        <v>326</v>
      </c>
      <c r="D135" s="59">
        <v>67000000</v>
      </c>
      <c r="E135" s="60">
        <v>0</v>
      </c>
      <c r="F135" s="60">
        <v>39500000</v>
      </c>
      <c r="G135" s="60">
        <v>330683200</v>
      </c>
      <c r="H135" s="60">
        <v>20000000</v>
      </c>
      <c r="I135" s="60">
        <v>0</v>
      </c>
      <c r="J135" s="60">
        <v>0</v>
      </c>
      <c r="K135" s="60">
        <v>0</v>
      </c>
      <c r="L135" s="60">
        <v>0</v>
      </c>
      <c r="M135" s="60">
        <v>21838150</v>
      </c>
      <c r="N135" s="61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1">
        <v>0</v>
      </c>
      <c r="W135" s="62">
        <v>0</v>
      </c>
      <c r="X135" s="61">
        <v>0</v>
      </c>
      <c r="Y135" s="63">
        <v>479021350</v>
      </c>
      <c r="Z135" s="62">
        <v>455183200</v>
      </c>
      <c r="AA135" s="61">
        <v>0</v>
      </c>
      <c r="AB135" s="61">
        <v>23838150</v>
      </c>
      <c r="AC135" s="64">
        <v>479021350</v>
      </c>
    </row>
    <row r="136" spans="1:29" s="9" customFormat="1" ht="12.75" customHeight="1">
      <c r="A136" s="26" t="s">
        <v>33</v>
      </c>
      <c r="B136" s="57" t="s">
        <v>327</v>
      </c>
      <c r="C136" s="58" t="s">
        <v>328</v>
      </c>
      <c r="D136" s="59">
        <v>0</v>
      </c>
      <c r="E136" s="60">
        <v>0</v>
      </c>
      <c r="F136" s="60">
        <v>25500000</v>
      </c>
      <c r="G136" s="60">
        <v>39396000</v>
      </c>
      <c r="H136" s="60">
        <v>59094000</v>
      </c>
      <c r="I136" s="60">
        <v>43396750</v>
      </c>
      <c r="J136" s="60">
        <v>0</v>
      </c>
      <c r="K136" s="60">
        <v>0</v>
      </c>
      <c r="L136" s="60">
        <v>0</v>
      </c>
      <c r="M136" s="60">
        <v>0</v>
      </c>
      <c r="N136" s="61">
        <v>0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61">
        <v>0</v>
      </c>
      <c r="W136" s="62">
        <v>0</v>
      </c>
      <c r="X136" s="61">
        <v>0</v>
      </c>
      <c r="Y136" s="63">
        <v>167386750</v>
      </c>
      <c r="Z136" s="62">
        <v>167386750</v>
      </c>
      <c r="AA136" s="61">
        <v>0</v>
      </c>
      <c r="AB136" s="61">
        <v>0</v>
      </c>
      <c r="AC136" s="64">
        <v>167386750</v>
      </c>
    </row>
    <row r="137" spans="1:29" s="9" customFormat="1" ht="12.75" customHeight="1">
      <c r="A137" s="26" t="s">
        <v>33</v>
      </c>
      <c r="B137" s="57" t="s">
        <v>329</v>
      </c>
      <c r="C137" s="58" t="s">
        <v>330</v>
      </c>
      <c r="D137" s="59">
        <v>21800000</v>
      </c>
      <c r="E137" s="60">
        <v>0</v>
      </c>
      <c r="F137" s="60">
        <v>9706940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15030300</v>
      </c>
      <c r="N137" s="61">
        <v>0</v>
      </c>
      <c r="O137" s="60">
        <v>0</v>
      </c>
      <c r="P137" s="60">
        <v>0</v>
      </c>
      <c r="Q137" s="60">
        <v>0</v>
      </c>
      <c r="R137" s="60">
        <v>0</v>
      </c>
      <c r="S137" s="60">
        <v>180000</v>
      </c>
      <c r="T137" s="60">
        <v>850000</v>
      </c>
      <c r="U137" s="60">
        <v>2150000</v>
      </c>
      <c r="V137" s="61">
        <v>700000</v>
      </c>
      <c r="W137" s="62">
        <v>0</v>
      </c>
      <c r="X137" s="61">
        <v>0</v>
      </c>
      <c r="Y137" s="63">
        <v>50417240</v>
      </c>
      <c r="Z137" s="62">
        <v>32574300</v>
      </c>
      <c r="AA137" s="61">
        <v>0</v>
      </c>
      <c r="AB137" s="61">
        <v>17842940</v>
      </c>
      <c r="AC137" s="64">
        <v>50417240</v>
      </c>
    </row>
    <row r="138" spans="1:29" s="9" customFormat="1" ht="12.75" customHeight="1">
      <c r="A138" s="26" t="s">
        <v>33</v>
      </c>
      <c r="B138" s="57" t="s">
        <v>331</v>
      </c>
      <c r="C138" s="58" t="s">
        <v>332</v>
      </c>
      <c r="D138" s="59">
        <v>73063961</v>
      </c>
      <c r="E138" s="60">
        <v>0</v>
      </c>
      <c r="F138" s="60">
        <v>10999980</v>
      </c>
      <c r="G138" s="60">
        <v>0</v>
      </c>
      <c r="H138" s="60">
        <v>0</v>
      </c>
      <c r="I138" s="60">
        <v>1900000</v>
      </c>
      <c r="J138" s="60">
        <v>0</v>
      </c>
      <c r="K138" s="60">
        <v>0</v>
      </c>
      <c r="L138" s="60">
        <v>0</v>
      </c>
      <c r="M138" s="60">
        <v>0</v>
      </c>
      <c r="N138" s="61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549997</v>
      </c>
      <c r="T138" s="60">
        <v>549996</v>
      </c>
      <c r="U138" s="60">
        <v>0</v>
      </c>
      <c r="V138" s="61">
        <v>0</v>
      </c>
      <c r="W138" s="62">
        <v>0</v>
      </c>
      <c r="X138" s="61">
        <v>0</v>
      </c>
      <c r="Y138" s="63">
        <v>87063934</v>
      </c>
      <c r="Z138" s="62">
        <v>76363961</v>
      </c>
      <c r="AA138" s="61">
        <v>0</v>
      </c>
      <c r="AB138" s="61">
        <v>10699973</v>
      </c>
      <c r="AC138" s="64">
        <v>87063934</v>
      </c>
    </row>
    <row r="139" spans="1:29" s="9" customFormat="1" ht="12.75" customHeight="1">
      <c r="A139" s="26" t="s">
        <v>33</v>
      </c>
      <c r="B139" s="57" t="s">
        <v>333</v>
      </c>
      <c r="C139" s="58" t="s">
        <v>334</v>
      </c>
      <c r="D139" s="59">
        <v>79400000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1">
        <v>0</v>
      </c>
      <c r="O139" s="60">
        <v>209500</v>
      </c>
      <c r="P139" s="60">
        <v>0</v>
      </c>
      <c r="Q139" s="60">
        <v>0</v>
      </c>
      <c r="R139" s="60">
        <v>0</v>
      </c>
      <c r="S139" s="60">
        <v>2800000</v>
      </c>
      <c r="T139" s="60">
        <v>0</v>
      </c>
      <c r="U139" s="60">
        <v>0</v>
      </c>
      <c r="V139" s="61">
        <v>0</v>
      </c>
      <c r="W139" s="62">
        <v>0</v>
      </c>
      <c r="X139" s="61">
        <v>0</v>
      </c>
      <c r="Y139" s="63">
        <v>82409500</v>
      </c>
      <c r="Z139" s="62">
        <v>46400000</v>
      </c>
      <c r="AA139" s="61">
        <v>0</v>
      </c>
      <c r="AB139" s="61">
        <v>36009500</v>
      </c>
      <c r="AC139" s="64">
        <v>82409500</v>
      </c>
    </row>
    <row r="140" spans="1:29" s="9" customFormat="1" ht="12.75" customHeight="1">
      <c r="A140" s="26" t="s">
        <v>33</v>
      </c>
      <c r="B140" s="57" t="s">
        <v>335</v>
      </c>
      <c r="C140" s="58" t="s">
        <v>336</v>
      </c>
      <c r="D140" s="59">
        <v>196274251</v>
      </c>
      <c r="E140" s="60">
        <v>0</v>
      </c>
      <c r="F140" s="60">
        <v>11000000</v>
      </c>
      <c r="G140" s="60">
        <v>800000</v>
      </c>
      <c r="H140" s="60">
        <v>0</v>
      </c>
      <c r="I140" s="60">
        <v>11000000</v>
      </c>
      <c r="J140" s="60">
        <v>0</v>
      </c>
      <c r="K140" s="60">
        <v>0</v>
      </c>
      <c r="L140" s="60">
        <v>0</v>
      </c>
      <c r="M140" s="60">
        <v>6800000</v>
      </c>
      <c r="N140" s="61">
        <v>0</v>
      </c>
      <c r="O140" s="60">
        <v>0</v>
      </c>
      <c r="P140" s="60">
        <v>6546013</v>
      </c>
      <c r="Q140" s="60">
        <v>0</v>
      </c>
      <c r="R140" s="60">
        <v>733088</v>
      </c>
      <c r="S140" s="60">
        <v>0</v>
      </c>
      <c r="T140" s="60">
        <v>2097800</v>
      </c>
      <c r="U140" s="60">
        <v>0</v>
      </c>
      <c r="V140" s="61">
        <v>0</v>
      </c>
      <c r="W140" s="62">
        <v>0</v>
      </c>
      <c r="X140" s="61">
        <v>0</v>
      </c>
      <c r="Y140" s="63">
        <v>235251152</v>
      </c>
      <c r="Z140" s="62">
        <v>194774251</v>
      </c>
      <c r="AA140" s="61">
        <v>0</v>
      </c>
      <c r="AB140" s="61">
        <v>40476901</v>
      </c>
      <c r="AC140" s="64">
        <v>235251152</v>
      </c>
    </row>
    <row r="141" spans="1:29" s="9" customFormat="1" ht="12.75" customHeight="1">
      <c r="A141" s="26" t="s">
        <v>33</v>
      </c>
      <c r="B141" s="57" t="s">
        <v>337</v>
      </c>
      <c r="C141" s="58" t="s">
        <v>338</v>
      </c>
      <c r="D141" s="59">
        <v>32807040</v>
      </c>
      <c r="E141" s="60">
        <v>0</v>
      </c>
      <c r="F141" s="60">
        <v>22238720</v>
      </c>
      <c r="G141" s="60">
        <v>295988001</v>
      </c>
      <c r="H141" s="60">
        <v>33599999</v>
      </c>
      <c r="I141" s="60">
        <v>0</v>
      </c>
      <c r="J141" s="60">
        <v>0</v>
      </c>
      <c r="K141" s="60">
        <v>0</v>
      </c>
      <c r="L141" s="60">
        <v>0</v>
      </c>
      <c r="M141" s="60">
        <v>1903999</v>
      </c>
      <c r="N141" s="61">
        <v>0</v>
      </c>
      <c r="O141" s="60">
        <v>0</v>
      </c>
      <c r="P141" s="60">
        <v>1</v>
      </c>
      <c r="Q141" s="60">
        <v>0</v>
      </c>
      <c r="R141" s="60">
        <v>0</v>
      </c>
      <c r="S141" s="60">
        <v>2</v>
      </c>
      <c r="T141" s="60">
        <v>1527491</v>
      </c>
      <c r="U141" s="60">
        <v>0</v>
      </c>
      <c r="V141" s="61">
        <v>0</v>
      </c>
      <c r="W141" s="62">
        <v>0</v>
      </c>
      <c r="X141" s="61">
        <v>0</v>
      </c>
      <c r="Y141" s="63">
        <v>388065253</v>
      </c>
      <c r="Z141" s="62">
        <v>386537762</v>
      </c>
      <c r="AA141" s="61">
        <v>0</v>
      </c>
      <c r="AB141" s="61">
        <v>1527491</v>
      </c>
      <c r="AC141" s="64">
        <v>388065253</v>
      </c>
    </row>
    <row r="142" spans="1:29" s="9" customFormat="1" ht="12.75" customHeight="1">
      <c r="A142" s="26" t="s">
        <v>33</v>
      </c>
      <c r="B142" s="57" t="s">
        <v>339</v>
      </c>
      <c r="C142" s="58" t="s">
        <v>340</v>
      </c>
      <c r="D142" s="59">
        <v>62691000</v>
      </c>
      <c r="E142" s="60">
        <v>0</v>
      </c>
      <c r="F142" s="60">
        <v>19255565</v>
      </c>
      <c r="G142" s="60">
        <v>160000000</v>
      </c>
      <c r="H142" s="60">
        <v>60000000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1">
        <v>0</v>
      </c>
      <c r="O142" s="60">
        <v>0</v>
      </c>
      <c r="P142" s="60">
        <v>0</v>
      </c>
      <c r="Q142" s="60">
        <v>0</v>
      </c>
      <c r="R142" s="60">
        <v>0</v>
      </c>
      <c r="S142" s="60">
        <v>2490291</v>
      </c>
      <c r="T142" s="60">
        <v>773112</v>
      </c>
      <c r="U142" s="60">
        <v>0</v>
      </c>
      <c r="V142" s="61">
        <v>0</v>
      </c>
      <c r="W142" s="62">
        <v>0</v>
      </c>
      <c r="X142" s="61">
        <v>0</v>
      </c>
      <c r="Y142" s="63">
        <v>305209968</v>
      </c>
      <c r="Z142" s="62">
        <v>291946565</v>
      </c>
      <c r="AA142" s="61">
        <v>0</v>
      </c>
      <c r="AB142" s="61">
        <v>13263403</v>
      </c>
      <c r="AC142" s="64">
        <v>305209968</v>
      </c>
    </row>
    <row r="143" spans="1:29" s="9" customFormat="1" ht="12.75" customHeight="1">
      <c r="A143" s="26" t="s">
        <v>33</v>
      </c>
      <c r="B143" s="57" t="s">
        <v>341</v>
      </c>
      <c r="C143" s="58" t="s">
        <v>342</v>
      </c>
      <c r="D143" s="59">
        <v>0</v>
      </c>
      <c r="E143" s="60">
        <v>0</v>
      </c>
      <c r="F143" s="60">
        <v>18000000</v>
      </c>
      <c r="G143" s="60">
        <v>30000000</v>
      </c>
      <c r="H143" s="60">
        <v>53465719</v>
      </c>
      <c r="I143" s="60">
        <v>0</v>
      </c>
      <c r="J143" s="60">
        <v>0</v>
      </c>
      <c r="K143" s="60">
        <v>0</v>
      </c>
      <c r="L143" s="60">
        <v>0</v>
      </c>
      <c r="M143" s="60">
        <v>35527431</v>
      </c>
      <c r="N143" s="61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560816</v>
      </c>
      <c r="T143" s="60">
        <v>108785</v>
      </c>
      <c r="U143" s="60">
        <v>444744</v>
      </c>
      <c r="V143" s="61">
        <v>0</v>
      </c>
      <c r="W143" s="62">
        <v>0</v>
      </c>
      <c r="X143" s="61">
        <v>0</v>
      </c>
      <c r="Y143" s="63">
        <v>138107495</v>
      </c>
      <c r="Z143" s="62">
        <v>136993150</v>
      </c>
      <c r="AA143" s="61">
        <v>0</v>
      </c>
      <c r="AB143" s="61">
        <v>1114345</v>
      </c>
      <c r="AC143" s="64">
        <v>138107495</v>
      </c>
    </row>
    <row r="144" spans="1:29" s="9" customFormat="1" ht="12.75" customHeight="1">
      <c r="A144" s="26" t="s">
        <v>33</v>
      </c>
      <c r="B144" s="57" t="s">
        <v>343</v>
      </c>
      <c r="C144" s="58" t="s">
        <v>344</v>
      </c>
      <c r="D144" s="59">
        <v>3069048</v>
      </c>
      <c r="E144" s="60">
        <v>0</v>
      </c>
      <c r="F144" s="60">
        <v>4638590</v>
      </c>
      <c r="G144" s="60">
        <v>42414298</v>
      </c>
      <c r="H144" s="60">
        <v>7712177</v>
      </c>
      <c r="I144" s="60">
        <v>0</v>
      </c>
      <c r="J144" s="60">
        <v>0</v>
      </c>
      <c r="K144" s="60">
        <v>0</v>
      </c>
      <c r="L144" s="60">
        <v>0</v>
      </c>
      <c r="M144" s="60">
        <v>1526587</v>
      </c>
      <c r="N144" s="61">
        <v>0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1">
        <v>0</v>
      </c>
      <c r="W144" s="62">
        <v>0</v>
      </c>
      <c r="X144" s="61">
        <v>0</v>
      </c>
      <c r="Y144" s="63">
        <v>59360700</v>
      </c>
      <c r="Z144" s="62">
        <v>59360700</v>
      </c>
      <c r="AA144" s="61">
        <v>0</v>
      </c>
      <c r="AB144" s="61">
        <v>0</v>
      </c>
      <c r="AC144" s="64">
        <v>59360700</v>
      </c>
    </row>
    <row r="145" spans="1:29" s="9" customFormat="1" ht="12.75" customHeight="1">
      <c r="A145" s="26" t="s">
        <v>33</v>
      </c>
      <c r="B145" s="57" t="s">
        <v>345</v>
      </c>
      <c r="C145" s="58" t="s">
        <v>346</v>
      </c>
      <c r="D145" s="59">
        <v>8305343</v>
      </c>
      <c r="E145" s="60">
        <v>0</v>
      </c>
      <c r="F145" s="60">
        <v>15000000</v>
      </c>
      <c r="G145" s="60">
        <v>10573057</v>
      </c>
      <c r="H145" s="60">
        <v>15262000</v>
      </c>
      <c r="I145" s="60">
        <v>0</v>
      </c>
      <c r="J145" s="60">
        <v>0</v>
      </c>
      <c r="K145" s="60">
        <v>0</v>
      </c>
      <c r="L145" s="60">
        <v>0</v>
      </c>
      <c r="M145" s="60">
        <v>2000000</v>
      </c>
      <c r="N145" s="61">
        <v>0</v>
      </c>
      <c r="O145" s="60">
        <v>0</v>
      </c>
      <c r="P145" s="60">
        <v>0</v>
      </c>
      <c r="Q145" s="60">
        <v>0</v>
      </c>
      <c r="R145" s="60">
        <v>0</v>
      </c>
      <c r="S145" s="60">
        <v>500000</v>
      </c>
      <c r="T145" s="60">
        <v>0</v>
      </c>
      <c r="U145" s="60">
        <v>0</v>
      </c>
      <c r="V145" s="61">
        <v>10000000</v>
      </c>
      <c r="W145" s="62">
        <v>0</v>
      </c>
      <c r="X145" s="61">
        <v>0</v>
      </c>
      <c r="Y145" s="63">
        <v>61640400</v>
      </c>
      <c r="Z145" s="62">
        <v>38835057</v>
      </c>
      <c r="AA145" s="61">
        <v>0</v>
      </c>
      <c r="AB145" s="61">
        <v>10305343</v>
      </c>
      <c r="AC145" s="64">
        <v>49140400</v>
      </c>
    </row>
    <row r="146" spans="1:29" s="9" customFormat="1" ht="12.75" customHeight="1">
      <c r="A146" s="26" t="s">
        <v>33</v>
      </c>
      <c r="B146" s="57" t="s">
        <v>347</v>
      </c>
      <c r="C146" s="58" t="s">
        <v>348</v>
      </c>
      <c r="D146" s="59">
        <v>23728968</v>
      </c>
      <c r="E146" s="60">
        <v>0</v>
      </c>
      <c r="F146" s="60">
        <v>38714196</v>
      </c>
      <c r="G146" s="60">
        <v>0</v>
      </c>
      <c r="H146" s="60">
        <v>54988188</v>
      </c>
      <c r="I146" s="60">
        <v>0</v>
      </c>
      <c r="J146" s="60">
        <v>0</v>
      </c>
      <c r="K146" s="60">
        <v>0</v>
      </c>
      <c r="L146" s="60">
        <v>0</v>
      </c>
      <c r="M146" s="60">
        <v>1550724</v>
      </c>
      <c r="N146" s="61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1">
        <v>0</v>
      </c>
      <c r="W146" s="62">
        <v>0</v>
      </c>
      <c r="X146" s="61">
        <v>0</v>
      </c>
      <c r="Y146" s="63">
        <v>118982076</v>
      </c>
      <c r="Z146" s="62">
        <v>118982076</v>
      </c>
      <c r="AA146" s="61">
        <v>0</v>
      </c>
      <c r="AB146" s="61">
        <v>0</v>
      </c>
      <c r="AC146" s="64">
        <v>118982076</v>
      </c>
    </row>
    <row r="147" spans="1:29" s="9" customFormat="1" ht="12.75" customHeight="1">
      <c r="A147" s="26" t="s">
        <v>33</v>
      </c>
      <c r="B147" s="57" t="s">
        <v>85</v>
      </c>
      <c r="C147" s="58" t="s">
        <v>86</v>
      </c>
      <c r="D147" s="59">
        <v>0</v>
      </c>
      <c r="E147" s="60">
        <v>0</v>
      </c>
      <c r="F147" s="60">
        <v>27408000</v>
      </c>
      <c r="G147" s="60">
        <v>5948800</v>
      </c>
      <c r="H147" s="60">
        <v>164169221</v>
      </c>
      <c r="I147" s="60">
        <v>4326400</v>
      </c>
      <c r="J147" s="60">
        <v>0</v>
      </c>
      <c r="K147" s="60">
        <v>0</v>
      </c>
      <c r="L147" s="60">
        <v>0</v>
      </c>
      <c r="M147" s="60">
        <v>0</v>
      </c>
      <c r="N147" s="61">
        <v>0</v>
      </c>
      <c r="O147" s="60">
        <v>0</v>
      </c>
      <c r="P147" s="60">
        <v>37758656</v>
      </c>
      <c r="Q147" s="60">
        <v>0</v>
      </c>
      <c r="R147" s="60">
        <v>2487680</v>
      </c>
      <c r="S147" s="60">
        <v>2974400</v>
      </c>
      <c r="T147" s="60">
        <v>293114</v>
      </c>
      <c r="U147" s="60">
        <v>72429344</v>
      </c>
      <c r="V147" s="61">
        <v>25103936</v>
      </c>
      <c r="W147" s="62">
        <v>0</v>
      </c>
      <c r="X147" s="61">
        <v>0</v>
      </c>
      <c r="Y147" s="63">
        <v>342899551</v>
      </c>
      <c r="Z147" s="62">
        <v>187142661</v>
      </c>
      <c r="AA147" s="61">
        <v>0</v>
      </c>
      <c r="AB147" s="61">
        <v>155756890</v>
      </c>
      <c r="AC147" s="64">
        <v>342899551</v>
      </c>
    </row>
    <row r="148" spans="1:29" s="9" customFormat="1" ht="12.75" customHeight="1">
      <c r="A148" s="26" t="s">
        <v>33</v>
      </c>
      <c r="B148" s="57" t="s">
        <v>349</v>
      </c>
      <c r="C148" s="58" t="s">
        <v>350</v>
      </c>
      <c r="D148" s="59">
        <v>11453892</v>
      </c>
      <c r="E148" s="60">
        <v>0</v>
      </c>
      <c r="F148" s="60">
        <v>200004</v>
      </c>
      <c r="G148" s="60">
        <v>12456552</v>
      </c>
      <c r="H148" s="60">
        <v>1167552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1">
        <v>0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60">
        <v>234996</v>
      </c>
      <c r="U148" s="60">
        <v>0</v>
      </c>
      <c r="V148" s="61">
        <v>3000000</v>
      </c>
      <c r="W148" s="62">
        <v>0</v>
      </c>
      <c r="X148" s="61">
        <v>0</v>
      </c>
      <c r="Y148" s="63">
        <v>28512996</v>
      </c>
      <c r="Z148" s="62">
        <v>24078000</v>
      </c>
      <c r="AA148" s="61">
        <v>0</v>
      </c>
      <c r="AB148" s="61">
        <v>4434996</v>
      </c>
      <c r="AC148" s="64">
        <v>28512996</v>
      </c>
    </row>
    <row r="149" spans="1:29" s="9" customFormat="1" ht="12.75" customHeight="1">
      <c r="A149" s="26" t="s">
        <v>33</v>
      </c>
      <c r="B149" s="57" t="s">
        <v>87</v>
      </c>
      <c r="C149" s="58" t="s">
        <v>88</v>
      </c>
      <c r="D149" s="59">
        <v>21716700</v>
      </c>
      <c r="E149" s="60">
        <v>0</v>
      </c>
      <c r="F149" s="60">
        <v>39000000</v>
      </c>
      <c r="G149" s="60">
        <v>55000000</v>
      </c>
      <c r="H149" s="60">
        <v>52110850</v>
      </c>
      <c r="I149" s="60">
        <v>0</v>
      </c>
      <c r="J149" s="60">
        <v>0</v>
      </c>
      <c r="K149" s="60">
        <v>0</v>
      </c>
      <c r="L149" s="60">
        <v>0</v>
      </c>
      <c r="M149" s="60">
        <v>7000000</v>
      </c>
      <c r="N149" s="61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1000000</v>
      </c>
      <c r="V149" s="61">
        <v>0</v>
      </c>
      <c r="W149" s="62">
        <v>0</v>
      </c>
      <c r="X149" s="61">
        <v>0</v>
      </c>
      <c r="Y149" s="63">
        <v>175827550</v>
      </c>
      <c r="Z149" s="62">
        <v>174827550</v>
      </c>
      <c r="AA149" s="61">
        <v>0</v>
      </c>
      <c r="AB149" s="61">
        <v>1000000</v>
      </c>
      <c r="AC149" s="64">
        <v>175827550</v>
      </c>
    </row>
    <row r="150" spans="1:29" s="9" customFormat="1" ht="12.75" customHeight="1">
      <c r="A150" s="26" t="s">
        <v>33</v>
      </c>
      <c r="B150" s="57" t="s">
        <v>89</v>
      </c>
      <c r="C150" s="58" t="s">
        <v>90</v>
      </c>
      <c r="D150" s="59">
        <v>53254240</v>
      </c>
      <c r="E150" s="60">
        <v>8950000</v>
      </c>
      <c r="F150" s="60">
        <v>53864823</v>
      </c>
      <c r="G150" s="60">
        <v>65480000</v>
      </c>
      <c r="H150" s="60">
        <v>23570000</v>
      </c>
      <c r="I150" s="60">
        <v>31772800</v>
      </c>
      <c r="J150" s="60">
        <v>0</v>
      </c>
      <c r="K150" s="60">
        <v>0</v>
      </c>
      <c r="L150" s="60">
        <v>0</v>
      </c>
      <c r="M150" s="60">
        <v>19975000</v>
      </c>
      <c r="N150" s="61">
        <v>0</v>
      </c>
      <c r="O150" s="60">
        <v>0</v>
      </c>
      <c r="P150" s="60">
        <v>11780000</v>
      </c>
      <c r="Q150" s="60">
        <v>0</v>
      </c>
      <c r="R150" s="60">
        <v>0</v>
      </c>
      <c r="S150" s="60">
        <v>10869888</v>
      </c>
      <c r="T150" s="60">
        <v>1910000</v>
      </c>
      <c r="U150" s="60">
        <v>49980000</v>
      </c>
      <c r="V150" s="61">
        <v>2640000</v>
      </c>
      <c r="W150" s="62">
        <v>0</v>
      </c>
      <c r="X150" s="61">
        <v>0</v>
      </c>
      <c r="Y150" s="63">
        <v>334046751</v>
      </c>
      <c r="Z150" s="62">
        <v>157567040</v>
      </c>
      <c r="AA150" s="61">
        <v>0</v>
      </c>
      <c r="AB150" s="61">
        <v>176479711</v>
      </c>
      <c r="AC150" s="64">
        <v>334046751</v>
      </c>
    </row>
    <row r="151" spans="1:29" s="9" customFormat="1" ht="12.75" customHeight="1">
      <c r="A151" s="26" t="s">
        <v>33</v>
      </c>
      <c r="B151" s="57" t="s">
        <v>351</v>
      </c>
      <c r="C151" s="58" t="s">
        <v>352</v>
      </c>
      <c r="D151" s="59">
        <v>0</v>
      </c>
      <c r="E151" s="60">
        <v>0</v>
      </c>
      <c r="F151" s="60">
        <v>30450000</v>
      </c>
      <c r="G151" s="60">
        <v>47250000</v>
      </c>
      <c r="H151" s="60">
        <v>0</v>
      </c>
      <c r="I151" s="60">
        <v>0</v>
      </c>
      <c r="J151" s="60">
        <v>0</v>
      </c>
      <c r="K151" s="60">
        <v>0</v>
      </c>
      <c r="L151" s="60">
        <v>3699996</v>
      </c>
      <c r="M151" s="60">
        <v>0</v>
      </c>
      <c r="N151" s="61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1500000</v>
      </c>
      <c r="T151" s="60">
        <v>800004</v>
      </c>
      <c r="U151" s="60">
        <v>0</v>
      </c>
      <c r="V151" s="61">
        <v>699996</v>
      </c>
      <c r="W151" s="62">
        <v>0</v>
      </c>
      <c r="X151" s="61">
        <v>0</v>
      </c>
      <c r="Y151" s="63">
        <v>84399996</v>
      </c>
      <c r="Z151" s="62">
        <v>77700000</v>
      </c>
      <c r="AA151" s="61">
        <v>0</v>
      </c>
      <c r="AB151" s="61">
        <v>6699996</v>
      </c>
      <c r="AC151" s="64">
        <v>84399996</v>
      </c>
    </row>
    <row r="152" spans="1:29" s="9" customFormat="1" ht="12.75" customHeight="1">
      <c r="A152" s="26" t="s">
        <v>33</v>
      </c>
      <c r="B152" s="57" t="s">
        <v>353</v>
      </c>
      <c r="C152" s="58" t="s">
        <v>354</v>
      </c>
      <c r="D152" s="59">
        <v>25256352</v>
      </c>
      <c r="E152" s="60">
        <v>0</v>
      </c>
      <c r="F152" s="60">
        <v>0</v>
      </c>
      <c r="G152" s="60">
        <v>58520006</v>
      </c>
      <c r="H152" s="60">
        <v>70596312</v>
      </c>
      <c r="I152" s="60">
        <v>0</v>
      </c>
      <c r="J152" s="60">
        <v>0</v>
      </c>
      <c r="K152" s="60">
        <v>0</v>
      </c>
      <c r="L152" s="60">
        <v>0</v>
      </c>
      <c r="M152" s="60">
        <v>12000000</v>
      </c>
      <c r="N152" s="61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  <c r="V152" s="61">
        <v>5320654</v>
      </c>
      <c r="W152" s="62">
        <v>0</v>
      </c>
      <c r="X152" s="61">
        <v>0</v>
      </c>
      <c r="Y152" s="63">
        <v>171693324</v>
      </c>
      <c r="Z152" s="62">
        <v>171693324</v>
      </c>
      <c r="AA152" s="61">
        <v>0</v>
      </c>
      <c r="AB152" s="61">
        <v>0</v>
      </c>
      <c r="AC152" s="64">
        <v>171693324</v>
      </c>
    </row>
    <row r="153" spans="1:29" s="9" customFormat="1" ht="12.75" customHeight="1">
      <c r="A153" s="26" t="s">
        <v>33</v>
      </c>
      <c r="B153" s="57" t="s">
        <v>355</v>
      </c>
      <c r="C153" s="58" t="s">
        <v>356</v>
      </c>
      <c r="D153" s="59">
        <v>0</v>
      </c>
      <c r="E153" s="60">
        <v>0</v>
      </c>
      <c r="F153" s="60">
        <v>0</v>
      </c>
      <c r="G153" s="60">
        <v>42403500</v>
      </c>
      <c r="H153" s="60">
        <v>101752055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1">
        <v>0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  <c r="V153" s="61">
        <v>0</v>
      </c>
      <c r="W153" s="62">
        <v>0</v>
      </c>
      <c r="X153" s="61">
        <v>0</v>
      </c>
      <c r="Y153" s="63">
        <v>144155555</v>
      </c>
      <c r="Z153" s="62">
        <v>144155555</v>
      </c>
      <c r="AA153" s="61">
        <v>0</v>
      </c>
      <c r="AB153" s="61">
        <v>0</v>
      </c>
      <c r="AC153" s="64">
        <v>144155555</v>
      </c>
    </row>
    <row r="154" spans="1:29" s="9" customFormat="1" ht="12.75" customHeight="1">
      <c r="A154" s="26" t="s">
        <v>33</v>
      </c>
      <c r="B154" s="57" t="s">
        <v>357</v>
      </c>
      <c r="C154" s="58" t="s">
        <v>358</v>
      </c>
      <c r="D154" s="59">
        <v>36795640</v>
      </c>
      <c r="E154" s="60">
        <v>0</v>
      </c>
      <c r="F154" s="60">
        <v>12000000</v>
      </c>
      <c r="G154" s="60">
        <v>34028125</v>
      </c>
      <c r="H154" s="60">
        <v>2611835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1">
        <v>0</v>
      </c>
      <c r="O154" s="60">
        <v>0</v>
      </c>
      <c r="P154" s="60">
        <v>0</v>
      </c>
      <c r="Q154" s="60">
        <v>0</v>
      </c>
      <c r="R154" s="60">
        <v>0</v>
      </c>
      <c r="S154" s="60">
        <v>0</v>
      </c>
      <c r="T154" s="60">
        <v>0</v>
      </c>
      <c r="U154" s="60">
        <v>0</v>
      </c>
      <c r="V154" s="61">
        <v>0</v>
      </c>
      <c r="W154" s="62">
        <v>0</v>
      </c>
      <c r="X154" s="61">
        <v>0</v>
      </c>
      <c r="Y154" s="63">
        <v>85435600</v>
      </c>
      <c r="Z154" s="62">
        <v>85435600</v>
      </c>
      <c r="AA154" s="61">
        <v>0</v>
      </c>
      <c r="AB154" s="61">
        <v>0</v>
      </c>
      <c r="AC154" s="64">
        <v>85435600</v>
      </c>
    </row>
    <row r="155" spans="1:29" s="9" customFormat="1" ht="12.75" customHeight="1">
      <c r="A155" s="26" t="s">
        <v>33</v>
      </c>
      <c r="B155" s="57" t="s">
        <v>359</v>
      </c>
      <c r="C155" s="58" t="s">
        <v>360</v>
      </c>
      <c r="D155" s="59">
        <v>61673696</v>
      </c>
      <c r="E155" s="60">
        <v>25678586</v>
      </c>
      <c r="F155" s="60">
        <v>24258259</v>
      </c>
      <c r="G155" s="60">
        <v>237583238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32541648</v>
      </c>
      <c r="N155" s="61">
        <v>0</v>
      </c>
      <c r="O155" s="60">
        <v>0</v>
      </c>
      <c r="P155" s="60">
        <v>10088654</v>
      </c>
      <c r="Q155" s="60">
        <v>0</v>
      </c>
      <c r="R155" s="60">
        <v>637885</v>
      </c>
      <c r="S155" s="60">
        <v>2099666</v>
      </c>
      <c r="T155" s="60">
        <v>4234311</v>
      </c>
      <c r="U155" s="60">
        <v>22826119</v>
      </c>
      <c r="V155" s="61">
        <v>36202388</v>
      </c>
      <c r="W155" s="62">
        <v>0</v>
      </c>
      <c r="X155" s="61">
        <v>0</v>
      </c>
      <c r="Y155" s="63">
        <v>457824450</v>
      </c>
      <c r="Z155" s="62">
        <v>335192040</v>
      </c>
      <c r="AA155" s="61">
        <v>0</v>
      </c>
      <c r="AB155" s="61">
        <v>122632410</v>
      </c>
      <c r="AC155" s="64">
        <v>457824450</v>
      </c>
    </row>
    <row r="156" spans="1:29" s="9" customFormat="1" ht="12.75" customHeight="1">
      <c r="A156" s="26" t="s">
        <v>33</v>
      </c>
      <c r="B156" s="57" t="s">
        <v>361</v>
      </c>
      <c r="C156" s="58" t="s">
        <v>362</v>
      </c>
      <c r="D156" s="59">
        <v>134284848</v>
      </c>
      <c r="E156" s="60">
        <v>11025000</v>
      </c>
      <c r="F156" s="60">
        <v>18963000</v>
      </c>
      <c r="G156" s="60">
        <v>274754025</v>
      </c>
      <c r="H156" s="60">
        <v>148617000</v>
      </c>
      <c r="I156" s="60">
        <v>19845000</v>
      </c>
      <c r="J156" s="60">
        <v>0</v>
      </c>
      <c r="K156" s="60">
        <v>0</v>
      </c>
      <c r="L156" s="60">
        <v>0</v>
      </c>
      <c r="M156" s="60">
        <v>50119650</v>
      </c>
      <c r="N156" s="61">
        <v>0</v>
      </c>
      <c r="O156" s="60">
        <v>0</v>
      </c>
      <c r="P156" s="60">
        <v>85333500</v>
      </c>
      <c r="Q156" s="60">
        <v>0</v>
      </c>
      <c r="R156" s="60">
        <v>1102500</v>
      </c>
      <c r="S156" s="60">
        <v>12292875</v>
      </c>
      <c r="T156" s="60">
        <v>16758000</v>
      </c>
      <c r="U156" s="60">
        <v>42556500</v>
      </c>
      <c r="V156" s="61">
        <v>2756250</v>
      </c>
      <c r="W156" s="62">
        <v>0</v>
      </c>
      <c r="X156" s="61">
        <v>0</v>
      </c>
      <c r="Y156" s="63">
        <v>818408148</v>
      </c>
      <c r="Z156" s="62">
        <v>501604425</v>
      </c>
      <c r="AA156" s="61">
        <v>0</v>
      </c>
      <c r="AB156" s="61">
        <v>316803723</v>
      </c>
      <c r="AC156" s="64">
        <v>818408148</v>
      </c>
    </row>
    <row r="157" spans="1:29" s="9" customFormat="1" ht="12.75" customHeight="1">
      <c r="A157" s="26" t="s">
        <v>33</v>
      </c>
      <c r="B157" s="57" t="s">
        <v>91</v>
      </c>
      <c r="C157" s="58" t="s">
        <v>92</v>
      </c>
      <c r="D157" s="59">
        <v>188026000</v>
      </c>
      <c r="E157" s="60">
        <v>0</v>
      </c>
      <c r="F157" s="60">
        <v>76500000</v>
      </c>
      <c r="G157" s="60">
        <v>242000000</v>
      </c>
      <c r="H157" s="60">
        <v>113000000</v>
      </c>
      <c r="I157" s="60">
        <v>10000000</v>
      </c>
      <c r="J157" s="60">
        <v>0</v>
      </c>
      <c r="K157" s="60">
        <v>0</v>
      </c>
      <c r="L157" s="60">
        <v>0</v>
      </c>
      <c r="M157" s="60">
        <v>4300000</v>
      </c>
      <c r="N157" s="61">
        <v>0</v>
      </c>
      <c r="O157" s="60">
        <v>0</v>
      </c>
      <c r="P157" s="60">
        <v>3500000</v>
      </c>
      <c r="Q157" s="60">
        <v>0</v>
      </c>
      <c r="R157" s="60">
        <v>0</v>
      </c>
      <c r="S157" s="60">
        <v>0</v>
      </c>
      <c r="T157" s="60">
        <v>500000</v>
      </c>
      <c r="U157" s="60">
        <v>0</v>
      </c>
      <c r="V157" s="61">
        <v>10000000</v>
      </c>
      <c r="W157" s="62">
        <v>0</v>
      </c>
      <c r="X157" s="61">
        <v>0</v>
      </c>
      <c r="Y157" s="63">
        <v>647826000</v>
      </c>
      <c r="Z157" s="62">
        <v>577526000</v>
      </c>
      <c r="AA157" s="61">
        <v>0</v>
      </c>
      <c r="AB157" s="61">
        <v>70300000</v>
      </c>
      <c r="AC157" s="64">
        <v>647826000</v>
      </c>
    </row>
    <row r="158" spans="1:29" s="9" customFormat="1" ht="12.75" customHeight="1">
      <c r="A158" s="26" t="s">
        <v>33</v>
      </c>
      <c r="B158" s="57" t="s">
        <v>363</v>
      </c>
      <c r="C158" s="58" t="s">
        <v>364</v>
      </c>
      <c r="D158" s="59">
        <v>0</v>
      </c>
      <c r="E158" s="60">
        <v>0</v>
      </c>
      <c r="F158" s="60">
        <v>0</v>
      </c>
      <c r="G158" s="60">
        <v>15900000</v>
      </c>
      <c r="H158" s="60">
        <v>7827000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1">
        <v>0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1">
        <v>0</v>
      </c>
      <c r="W158" s="62">
        <v>0</v>
      </c>
      <c r="X158" s="61">
        <v>0</v>
      </c>
      <c r="Y158" s="63">
        <v>23727000</v>
      </c>
      <c r="Z158" s="62">
        <v>23727000</v>
      </c>
      <c r="AA158" s="61">
        <v>0</v>
      </c>
      <c r="AB158" s="61">
        <v>0</v>
      </c>
      <c r="AC158" s="64">
        <v>23727000</v>
      </c>
    </row>
    <row r="159" spans="1:29" s="9" customFormat="1" ht="12.75" customHeight="1">
      <c r="A159" s="26" t="s">
        <v>33</v>
      </c>
      <c r="B159" s="57" t="s">
        <v>365</v>
      </c>
      <c r="C159" s="58" t="s">
        <v>366</v>
      </c>
      <c r="D159" s="59">
        <v>0</v>
      </c>
      <c r="E159" s="60">
        <v>0</v>
      </c>
      <c r="F159" s="60">
        <v>5000000</v>
      </c>
      <c r="G159" s="60">
        <v>8300500</v>
      </c>
      <c r="H159" s="60">
        <v>8300500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1">
        <v>0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  <c r="T159" s="60">
        <v>0</v>
      </c>
      <c r="U159" s="60">
        <v>0</v>
      </c>
      <c r="V159" s="61">
        <v>0</v>
      </c>
      <c r="W159" s="62">
        <v>0</v>
      </c>
      <c r="X159" s="61">
        <v>0</v>
      </c>
      <c r="Y159" s="63">
        <v>21601000</v>
      </c>
      <c r="Z159" s="62">
        <v>21601000</v>
      </c>
      <c r="AA159" s="61">
        <v>0</v>
      </c>
      <c r="AB159" s="61">
        <v>0</v>
      </c>
      <c r="AC159" s="64">
        <v>21601000</v>
      </c>
    </row>
    <row r="160" spans="1:29" s="9" customFormat="1" ht="12.75" customHeight="1">
      <c r="A160" s="26" t="s">
        <v>33</v>
      </c>
      <c r="B160" s="57" t="s">
        <v>367</v>
      </c>
      <c r="C160" s="58" t="s">
        <v>368</v>
      </c>
      <c r="D160" s="59">
        <v>8087000</v>
      </c>
      <c r="E160" s="60">
        <v>0</v>
      </c>
      <c r="F160" s="60">
        <v>2506127</v>
      </c>
      <c r="G160" s="60">
        <v>337418</v>
      </c>
      <c r="H160" s="60">
        <v>8540000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1">
        <v>0</v>
      </c>
      <c r="O160" s="60">
        <v>0</v>
      </c>
      <c r="P160" s="60">
        <v>0</v>
      </c>
      <c r="Q160" s="60">
        <v>0</v>
      </c>
      <c r="R160" s="60">
        <v>0</v>
      </c>
      <c r="S160" s="60">
        <v>0</v>
      </c>
      <c r="T160" s="60">
        <v>0</v>
      </c>
      <c r="U160" s="60">
        <v>0</v>
      </c>
      <c r="V160" s="61">
        <v>0</v>
      </c>
      <c r="W160" s="62">
        <v>0</v>
      </c>
      <c r="X160" s="61">
        <v>0</v>
      </c>
      <c r="Y160" s="63">
        <v>19470545</v>
      </c>
      <c r="Z160" s="62">
        <v>16627000</v>
      </c>
      <c r="AA160" s="61">
        <v>0</v>
      </c>
      <c r="AB160" s="61">
        <v>2843545</v>
      </c>
      <c r="AC160" s="64">
        <v>19470545</v>
      </c>
    </row>
    <row r="161" spans="1:29" s="9" customFormat="1" ht="12.75" customHeight="1">
      <c r="A161" s="26" t="s">
        <v>33</v>
      </c>
      <c r="B161" s="57" t="s">
        <v>369</v>
      </c>
      <c r="C161" s="58" t="s">
        <v>370</v>
      </c>
      <c r="D161" s="59">
        <v>10756000</v>
      </c>
      <c r="E161" s="60">
        <v>0</v>
      </c>
      <c r="F161" s="60">
        <v>2000000</v>
      </c>
      <c r="G161" s="60">
        <v>11675000</v>
      </c>
      <c r="H161" s="60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1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61">
        <v>0</v>
      </c>
      <c r="W161" s="62">
        <v>0</v>
      </c>
      <c r="X161" s="61">
        <v>0</v>
      </c>
      <c r="Y161" s="63">
        <v>24431000</v>
      </c>
      <c r="Z161" s="62">
        <v>24431000</v>
      </c>
      <c r="AA161" s="61">
        <v>0</v>
      </c>
      <c r="AB161" s="61">
        <v>0</v>
      </c>
      <c r="AC161" s="64">
        <v>24431000</v>
      </c>
    </row>
    <row r="162" spans="1:29" s="9" customFormat="1" ht="12.75" customHeight="1">
      <c r="A162" s="26" t="s">
        <v>33</v>
      </c>
      <c r="B162" s="57" t="s">
        <v>371</v>
      </c>
      <c r="C162" s="58" t="s">
        <v>372</v>
      </c>
      <c r="D162" s="59">
        <v>1</v>
      </c>
      <c r="E162" s="60">
        <v>0</v>
      </c>
      <c r="F162" s="60">
        <v>2000000</v>
      </c>
      <c r="G162" s="60">
        <v>8734001</v>
      </c>
      <c r="H162" s="60">
        <v>1</v>
      </c>
      <c r="I162" s="60">
        <v>1</v>
      </c>
      <c r="J162" s="60">
        <v>0</v>
      </c>
      <c r="K162" s="60">
        <v>0</v>
      </c>
      <c r="L162" s="60">
        <v>0</v>
      </c>
      <c r="M162" s="60">
        <v>0</v>
      </c>
      <c r="N162" s="61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1</v>
      </c>
      <c r="T162" s="60">
        <v>1</v>
      </c>
      <c r="U162" s="60">
        <v>0</v>
      </c>
      <c r="V162" s="61">
        <v>0</v>
      </c>
      <c r="W162" s="62">
        <v>0</v>
      </c>
      <c r="X162" s="61">
        <v>0</v>
      </c>
      <c r="Y162" s="63">
        <v>10734006</v>
      </c>
      <c r="Z162" s="62">
        <v>10734002</v>
      </c>
      <c r="AA162" s="61">
        <v>0</v>
      </c>
      <c r="AB162" s="61">
        <v>4</v>
      </c>
      <c r="AC162" s="64">
        <v>10734006</v>
      </c>
    </row>
    <row r="163" spans="1:29" s="9" customFormat="1" ht="12.75" customHeight="1">
      <c r="A163" s="26" t="s">
        <v>33</v>
      </c>
      <c r="B163" s="57" t="s">
        <v>373</v>
      </c>
      <c r="C163" s="58" t="s">
        <v>374</v>
      </c>
      <c r="D163" s="59">
        <v>0</v>
      </c>
      <c r="E163" s="60">
        <v>0</v>
      </c>
      <c r="F163" s="60">
        <v>4000000</v>
      </c>
      <c r="G163" s="60">
        <v>7265075</v>
      </c>
      <c r="H163" s="60">
        <v>5225000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1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  <c r="U163" s="60">
        <v>0</v>
      </c>
      <c r="V163" s="61">
        <v>0</v>
      </c>
      <c r="W163" s="62">
        <v>0</v>
      </c>
      <c r="X163" s="61">
        <v>0</v>
      </c>
      <c r="Y163" s="63">
        <v>16490075</v>
      </c>
      <c r="Z163" s="62">
        <v>16490075</v>
      </c>
      <c r="AA163" s="61">
        <v>0</v>
      </c>
      <c r="AB163" s="61">
        <v>0</v>
      </c>
      <c r="AC163" s="64">
        <v>16490075</v>
      </c>
    </row>
    <row r="164" spans="1:29" s="9" customFormat="1" ht="12.75" customHeight="1">
      <c r="A164" s="26" t="s">
        <v>33</v>
      </c>
      <c r="B164" s="57" t="s">
        <v>375</v>
      </c>
      <c r="C164" s="58" t="s">
        <v>376</v>
      </c>
      <c r="D164" s="59">
        <v>0</v>
      </c>
      <c r="E164" s="60">
        <v>0</v>
      </c>
      <c r="F164" s="60">
        <v>7000000</v>
      </c>
      <c r="G164" s="60">
        <v>20460000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1">
        <v>0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0">
        <v>0</v>
      </c>
      <c r="V164" s="61">
        <v>1</v>
      </c>
      <c r="W164" s="62">
        <v>0</v>
      </c>
      <c r="X164" s="61">
        <v>0</v>
      </c>
      <c r="Y164" s="63">
        <v>27460001</v>
      </c>
      <c r="Z164" s="62">
        <v>27460000</v>
      </c>
      <c r="AA164" s="61">
        <v>0</v>
      </c>
      <c r="AB164" s="61">
        <v>1</v>
      </c>
      <c r="AC164" s="64">
        <v>27460001</v>
      </c>
    </row>
    <row r="165" spans="1:29" s="9" customFormat="1" ht="12.75" customHeight="1">
      <c r="A165" s="26" t="s">
        <v>33</v>
      </c>
      <c r="B165" s="57" t="s">
        <v>377</v>
      </c>
      <c r="C165" s="58" t="s">
        <v>378</v>
      </c>
      <c r="D165" s="59">
        <v>12205600</v>
      </c>
      <c r="E165" s="60">
        <v>0</v>
      </c>
      <c r="F165" s="60">
        <v>3000000</v>
      </c>
      <c r="G165" s="60">
        <v>0</v>
      </c>
      <c r="H165" s="60">
        <v>8405000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1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  <c r="U165" s="60">
        <v>0</v>
      </c>
      <c r="V165" s="61">
        <v>0</v>
      </c>
      <c r="W165" s="62">
        <v>0</v>
      </c>
      <c r="X165" s="61">
        <v>0</v>
      </c>
      <c r="Y165" s="63">
        <v>23610600</v>
      </c>
      <c r="Z165" s="62">
        <v>23610600</v>
      </c>
      <c r="AA165" s="61">
        <v>0</v>
      </c>
      <c r="AB165" s="61">
        <v>0</v>
      </c>
      <c r="AC165" s="64">
        <v>23610600</v>
      </c>
    </row>
    <row r="166" spans="1:29" s="9" customFormat="1" ht="12.75" customHeight="1">
      <c r="A166" s="26" t="s">
        <v>33</v>
      </c>
      <c r="B166" s="57" t="s">
        <v>379</v>
      </c>
      <c r="C166" s="58" t="s">
        <v>380</v>
      </c>
      <c r="D166" s="59">
        <v>14152866</v>
      </c>
      <c r="E166" s="60">
        <v>0</v>
      </c>
      <c r="F166" s="60">
        <v>7865200</v>
      </c>
      <c r="G166" s="60">
        <v>8988800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1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0</v>
      </c>
      <c r="V166" s="61">
        <v>965869</v>
      </c>
      <c r="W166" s="62">
        <v>0</v>
      </c>
      <c r="X166" s="61">
        <v>0</v>
      </c>
      <c r="Y166" s="63">
        <v>31972735</v>
      </c>
      <c r="Z166" s="62">
        <v>31006866</v>
      </c>
      <c r="AA166" s="61">
        <v>965869</v>
      </c>
      <c r="AB166" s="61">
        <v>0</v>
      </c>
      <c r="AC166" s="64">
        <v>31972735</v>
      </c>
    </row>
    <row r="167" spans="1:29" s="9" customFormat="1" ht="12.75" customHeight="1">
      <c r="A167" s="26" t="s">
        <v>33</v>
      </c>
      <c r="B167" s="57" t="s">
        <v>381</v>
      </c>
      <c r="C167" s="58" t="s">
        <v>382</v>
      </c>
      <c r="D167" s="59">
        <v>5985060</v>
      </c>
      <c r="E167" s="60">
        <v>0</v>
      </c>
      <c r="F167" s="60">
        <v>9688940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1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61">
        <v>0</v>
      </c>
      <c r="W167" s="62">
        <v>0</v>
      </c>
      <c r="X167" s="61">
        <v>0</v>
      </c>
      <c r="Y167" s="63">
        <v>15674000</v>
      </c>
      <c r="Z167" s="62">
        <v>15674000</v>
      </c>
      <c r="AA167" s="61">
        <v>0</v>
      </c>
      <c r="AB167" s="61">
        <v>0</v>
      </c>
      <c r="AC167" s="64">
        <v>15674000</v>
      </c>
    </row>
    <row r="168" spans="1:29" s="9" customFormat="1" ht="12.75" customHeight="1">
      <c r="A168" s="26" t="s">
        <v>33</v>
      </c>
      <c r="B168" s="57" t="s">
        <v>383</v>
      </c>
      <c r="C168" s="58" t="s">
        <v>384</v>
      </c>
      <c r="D168" s="59">
        <v>7631000</v>
      </c>
      <c r="E168" s="60">
        <v>0</v>
      </c>
      <c r="F168" s="60">
        <v>4000000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>
        <v>0</v>
      </c>
      <c r="N168" s="61">
        <v>0</v>
      </c>
      <c r="O168" s="60">
        <v>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0</v>
      </c>
      <c r="V168" s="61">
        <v>0</v>
      </c>
      <c r="W168" s="62">
        <v>0</v>
      </c>
      <c r="X168" s="61">
        <v>0</v>
      </c>
      <c r="Y168" s="63">
        <v>11631000</v>
      </c>
      <c r="Z168" s="62">
        <v>11631000</v>
      </c>
      <c r="AA168" s="61">
        <v>0</v>
      </c>
      <c r="AB168" s="61">
        <v>0</v>
      </c>
      <c r="AC168" s="64">
        <v>11631000</v>
      </c>
    </row>
    <row r="169" spans="1:29" s="9" customFormat="1" ht="12.75" customHeight="1">
      <c r="A169" s="26" t="s">
        <v>33</v>
      </c>
      <c r="B169" s="57" t="s">
        <v>385</v>
      </c>
      <c r="C169" s="58" t="s">
        <v>386</v>
      </c>
      <c r="D169" s="59">
        <v>9861000</v>
      </c>
      <c r="E169" s="60">
        <v>0</v>
      </c>
      <c r="F169" s="60">
        <v>7000000</v>
      </c>
      <c r="G169" s="60">
        <v>11540001</v>
      </c>
      <c r="H169" s="60">
        <v>0</v>
      </c>
      <c r="I169" s="60">
        <v>1</v>
      </c>
      <c r="J169" s="60">
        <v>0</v>
      </c>
      <c r="K169" s="60">
        <v>0</v>
      </c>
      <c r="L169" s="60">
        <v>0</v>
      </c>
      <c r="M169" s="60">
        <v>0</v>
      </c>
      <c r="N169" s="61">
        <v>0</v>
      </c>
      <c r="O169" s="60">
        <v>0</v>
      </c>
      <c r="P169" s="60">
        <v>1</v>
      </c>
      <c r="Q169" s="60">
        <v>0</v>
      </c>
      <c r="R169" s="60">
        <v>0</v>
      </c>
      <c r="S169" s="60">
        <v>0</v>
      </c>
      <c r="T169" s="60">
        <v>0</v>
      </c>
      <c r="U169" s="60">
        <v>2</v>
      </c>
      <c r="V169" s="61">
        <v>0</v>
      </c>
      <c r="W169" s="62">
        <v>0</v>
      </c>
      <c r="X169" s="61">
        <v>0</v>
      </c>
      <c r="Y169" s="63">
        <v>28401005</v>
      </c>
      <c r="Z169" s="62">
        <v>28401003</v>
      </c>
      <c r="AA169" s="61">
        <v>0</v>
      </c>
      <c r="AB169" s="61">
        <v>1</v>
      </c>
      <c r="AC169" s="64">
        <v>28401004</v>
      </c>
    </row>
    <row r="170" spans="1:29" s="9" customFormat="1" ht="12.75" customHeight="1">
      <c r="A170" s="26" t="s">
        <v>33</v>
      </c>
      <c r="B170" s="57" t="s">
        <v>387</v>
      </c>
      <c r="C170" s="58" t="s">
        <v>388</v>
      </c>
      <c r="D170" s="59">
        <v>1</v>
      </c>
      <c r="E170" s="60">
        <v>0</v>
      </c>
      <c r="F170" s="60">
        <v>7000000</v>
      </c>
      <c r="G170" s="60">
        <v>8457999</v>
      </c>
      <c r="H170" s="60">
        <v>2115001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1">
        <v>0</v>
      </c>
      <c r="O170" s="60">
        <v>0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1">
        <v>0</v>
      </c>
      <c r="W170" s="62">
        <v>0</v>
      </c>
      <c r="X170" s="61">
        <v>0</v>
      </c>
      <c r="Y170" s="63">
        <v>17573001</v>
      </c>
      <c r="Z170" s="62">
        <v>17573001</v>
      </c>
      <c r="AA170" s="61">
        <v>0</v>
      </c>
      <c r="AB170" s="61">
        <v>0</v>
      </c>
      <c r="AC170" s="64">
        <v>17573001</v>
      </c>
    </row>
    <row r="171" spans="1:29" s="9" customFormat="1" ht="12.75" customHeight="1">
      <c r="A171" s="26" t="s">
        <v>33</v>
      </c>
      <c r="B171" s="57" t="s">
        <v>389</v>
      </c>
      <c r="C171" s="58" t="s">
        <v>390</v>
      </c>
      <c r="D171" s="59">
        <v>0</v>
      </c>
      <c r="E171" s="60">
        <v>0</v>
      </c>
      <c r="F171" s="60">
        <v>7000003</v>
      </c>
      <c r="G171" s="60">
        <v>13975004</v>
      </c>
      <c r="H171" s="60">
        <v>19036000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1">
        <v>0</v>
      </c>
      <c r="O171" s="60">
        <v>0</v>
      </c>
      <c r="P171" s="60">
        <v>2</v>
      </c>
      <c r="Q171" s="60">
        <v>0</v>
      </c>
      <c r="R171" s="60">
        <v>0</v>
      </c>
      <c r="S171" s="60">
        <v>1</v>
      </c>
      <c r="T171" s="60">
        <v>1</v>
      </c>
      <c r="U171" s="60">
        <v>0</v>
      </c>
      <c r="V171" s="61">
        <v>0</v>
      </c>
      <c r="W171" s="62">
        <v>0</v>
      </c>
      <c r="X171" s="61">
        <v>0</v>
      </c>
      <c r="Y171" s="63">
        <v>40011011</v>
      </c>
      <c r="Z171" s="62">
        <v>40011006</v>
      </c>
      <c r="AA171" s="61">
        <v>0</v>
      </c>
      <c r="AB171" s="61">
        <v>3</v>
      </c>
      <c r="AC171" s="64">
        <v>40011009</v>
      </c>
    </row>
    <row r="172" spans="1:29" s="9" customFormat="1" ht="12.75" customHeight="1">
      <c r="A172" s="26" t="s">
        <v>33</v>
      </c>
      <c r="B172" s="57" t="s">
        <v>391</v>
      </c>
      <c r="C172" s="58" t="s">
        <v>392</v>
      </c>
      <c r="D172" s="59">
        <v>2</v>
      </c>
      <c r="E172" s="60">
        <v>0</v>
      </c>
      <c r="F172" s="60">
        <v>6000004</v>
      </c>
      <c r="G172" s="60">
        <v>40035006</v>
      </c>
      <c r="H172" s="60">
        <v>0</v>
      </c>
      <c r="I172" s="60">
        <v>1</v>
      </c>
      <c r="J172" s="60">
        <v>0</v>
      </c>
      <c r="K172" s="60">
        <v>0</v>
      </c>
      <c r="L172" s="60">
        <v>1</v>
      </c>
      <c r="M172" s="60">
        <v>2</v>
      </c>
      <c r="N172" s="61">
        <v>0</v>
      </c>
      <c r="O172" s="60">
        <v>0</v>
      </c>
      <c r="P172" s="60">
        <v>0</v>
      </c>
      <c r="Q172" s="60">
        <v>0</v>
      </c>
      <c r="R172" s="60">
        <v>1</v>
      </c>
      <c r="S172" s="60">
        <v>32</v>
      </c>
      <c r="T172" s="60">
        <v>21</v>
      </c>
      <c r="U172" s="60">
        <v>34</v>
      </c>
      <c r="V172" s="61">
        <v>6</v>
      </c>
      <c r="W172" s="62">
        <v>0</v>
      </c>
      <c r="X172" s="61">
        <v>0</v>
      </c>
      <c r="Y172" s="63">
        <v>46035110</v>
      </c>
      <c r="Z172" s="62">
        <v>46035017</v>
      </c>
      <c r="AA172" s="61">
        <v>0</v>
      </c>
      <c r="AB172" s="61">
        <v>92</v>
      </c>
      <c r="AC172" s="64">
        <v>46035109</v>
      </c>
    </row>
    <row r="173" spans="1:29" s="9" customFormat="1" ht="12.75" customHeight="1">
      <c r="A173" s="26" t="s">
        <v>33</v>
      </c>
      <c r="B173" s="57" t="s">
        <v>393</v>
      </c>
      <c r="C173" s="58" t="s">
        <v>394</v>
      </c>
      <c r="D173" s="59">
        <v>0</v>
      </c>
      <c r="E173" s="60">
        <v>0</v>
      </c>
      <c r="F173" s="60">
        <v>2000000</v>
      </c>
      <c r="G173" s="60">
        <v>9450000</v>
      </c>
      <c r="H173" s="60">
        <v>11883000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1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>
        <v>0</v>
      </c>
      <c r="V173" s="61">
        <v>0</v>
      </c>
      <c r="W173" s="62">
        <v>0</v>
      </c>
      <c r="X173" s="61">
        <v>0</v>
      </c>
      <c r="Y173" s="63">
        <v>23333000</v>
      </c>
      <c r="Z173" s="62">
        <v>23333000</v>
      </c>
      <c r="AA173" s="61">
        <v>0</v>
      </c>
      <c r="AB173" s="61">
        <v>0</v>
      </c>
      <c r="AC173" s="64">
        <v>23333000</v>
      </c>
    </row>
    <row r="174" spans="1:29" s="9" customFormat="1" ht="12.75" customHeight="1">
      <c r="A174" s="26" t="s">
        <v>33</v>
      </c>
      <c r="B174" s="57" t="s">
        <v>395</v>
      </c>
      <c r="C174" s="58" t="s">
        <v>396</v>
      </c>
      <c r="D174" s="59">
        <v>0</v>
      </c>
      <c r="E174" s="60">
        <v>0</v>
      </c>
      <c r="F174" s="60">
        <v>5000000</v>
      </c>
      <c r="G174" s="60">
        <v>12975000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1">
        <v>0</v>
      </c>
      <c r="O174" s="60">
        <v>0</v>
      </c>
      <c r="P174" s="60">
        <v>0</v>
      </c>
      <c r="Q174" s="60">
        <v>0</v>
      </c>
      <c r="R174" s="60">
        <v>0</v>
      </c>
      <c r="S174" s="60">
        <v>0</v>
      </c>
      <c r="T174" s="60">
        <v>0</v>
      </c>
      <c r="U174" s="60">
        <v>1</v>
      </c>
      <c r="V174" s="61">
        <v>0</v>
      </c>
      <c r="W174" s="62">
        <v>0</v>
      </c>
      <c r="X174" s="61">
        <v>0</v>
      </c>
      <c r="Y174" s="63">
        <v>17975001</v>
      </c>
      <c r="Z174" s="62">
        <v>17975000</v>
      </c>
      <c r="AA174" s="61">
        <v>0</v>
      </c>
      <c r="AB174" s="61">
        <v>1</v>
      </c>
      <c r="AC174" s="64">
        <v>17975001</v>
      </c>
    </row>
    <row r="175" spans="1:29" s="9" customFormat="1" ht="12.75" customHeight="1">
      <c r="A175" s="26" t="s">
        <v>33</v>
      </c>
      <c r="B175" s="57" t="s">
        <v>397</v>
      </c>
      <c r="C175" s="58" t="s">
        <v>398</v>
      </c>
      <c r="D175" s="59">
        <v>0</v>
      </c>
      <c r="E175" s="60">
        <v>0</v>
      </c>
      <c r="F175" s="60">
        <v>3000000</v>
      </c>
      <c r="G175" s="60">
        <v>145784000</v>
      </c>
      <c r="H175" s="60">
        <v>0</v>
      </c>
      <c r="I175" s="60">
        <v>8678000</v>
      </c>
      <c r="J175" s="60">
        <v>0</v>
      </c>
      <c r="K175" s="60">
        <v>0</v>
      </c>
      <c r="L175" s="60">
        <v>0</v>
      </c>
      <c r="M175" s="60">
        <v>0</v>
      </c>
      <c r="N175" s="61">
        <v>0</v>
      </c>
      <c r="O175" s="60">
        <v>0</v>
      </c>
      <c r="P175" s="60">
        <v>0</v>
      </c>
      <c r="Q175" s="60">
        <v>0</v>
      </c>
      <c r="R175" s="60">
        <v>0</v>
      </c>
      <c r="S175" s="60">
        <v>354546</v>
      </c>
      <c r="T175" s="60">
        <v>0</v>
      </c>
      <c r="U175" s="60">
        <v>0</v>
      </c>
      <c r="V175" s="61">
        <v>0</v>
      </c>
      <c r="W175" s="62">
        <v>0</v>
      </c>
      <c r="X175" s="61">
        <v>0</v>
      </c>
      <c r="Y175" s="63">
        <v>157816546</v>
      </c>
      <c r="Z175" s="62">
        <v>157462000</v>
      </c>
      <c r="AA175" s="61">
        <v>0</v>
      </c>
      <c r="AB175" s="61">
        <v>354546</v>
      </c>
      <c r="AC175" s="64">
        <v>157816546</v>
      </c>
    </row>
    <row r="176" spans="1:29" s="9" customFormat="1" ht="12.75" customHeight="1">
      <c r="A176" s="26" t="s">
        <v>33</v>
      </c>
      <c r="B176" s="57" t="s">
        <v>399</v>
      </c>
      <c r="C176" s="58" t="s">
        <v>400</v>
      </c>
      <c r="D176" s="59">
        <v>13636709</v>
      </c>
      <c r="E176" s="60">
        <v>0</v>
      </c>
      <c r="F176" s="60">
        <v>13914187</v>
      </c>
      <c r="G176" s="60">
        <v>5849209</v>
      </c>
      <c r="H176" s="60">
        <v>71076000</v>
      </c>
      <c r="I176" s="60">
        <v>3500000</v>
      </c>
      <c r="J176" s="60">
        <v>0</v>
      </c>
      <c r="K176" s="60">
        <v>0</v>
      </c>
      <c r="L176" s="60">
        <v>0</v>
      </c>
      <c r="M176" s="60">
        <v>5590648</v>
      </c>
      <c r="N176" s="61">
        <v>0</v>
      </c>
      <c r="O176" s="60">
        <v>0</v>
      </c>
      <c r="P176" s="60">
        <v>895000</v>
      </c>
      <c r="Q176" s="60">
        <v>0</v>
      </c>
      <c r="R176" s="60">
        <v>0</v>
      </c>
      <c r="S176" s="60">
        <v>757900</v>
      </c>
      <c r="T176" s="60">
        <v>6050</v>
      </c>
      <c r="U176" s="60">
        <v>461180</v>
      </c>
      <c r="V176" s="61">
        <v>13392000</v>
      </c>
      <c r="W176" s="62">
        <v>0</v>
      </c>
      <c r="X176" s="61">
        <v>0</v>
      </c>
      <c r="Y176" s="63">
        <v>129078883</v>
      </c>
      <c r="Z176" s="62">
        <v>86429740</v>
      </c>
      <c r="AA176" s="61">
        <v>5000000</v>
      </c>
      <c r="AB176" s="61">
        <v>37649143</v>
      </c>
      <c r="AC176" s="64">
        <v>129078883</v>
      </c>
    </row>
    <row r="177" spans="1:29" s="9" customFormat="1" ht="12.75" customHeight="1">
      <c r="A177" s="26" t="s">
        <v>33</v>
      </c>
      <c r="B177" s="57" t="s">
        <v>93</v>
      </c>
      <c r="C177" s="58" t="s">
        <v>94</v>
      </c>
      <c r="D177" s="59">
        <v>33018000</v>
      </c>
      <c r="E177" s="60">
        <v>0</v>
      </c>
      <c r="F177" s="60">
        <v>20000000</v>
      </c>
      <c r="G177" s="60">
        <v>11500000</v>
      </c>
      <c r="H177" s="60">
        <v>29268000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1">
        <v>0</v>
      </c>
      <c r="O177" s="60">
        <v>5000000</v>
      </c>
      <c r="P177" s="60">
        <v>0</v>
      </c>
      <c r="Q177" s="60">
        <v>0</v>
      </c>
      <c r="R177" s="60">
        <v>0</v>
      </c>
      <c r="S177" s="60">
        <v>4000000</v>
      </c>
      <c r="T177" s="60">
        <v>3000000</v>
      </c>
      <c r="U177" s="60">
        <v>0</v>
      </c>
      <c r="V177" s="61">
        <v>10000000</v>
      </c>
      <c r="W177" s="62">
        <v>0</v>
      </c>
      <c r="X177" s="61">
        <v>0</v>
      </c>
      <c r="Y177" s="63">
        <v>115786000</v>
      </c>
      <c r="Z177" s="62">
        <v>96786000</v>
      </c>
      <c r="AA177" s="61">
        <v>0</v>
      </c>
      <c r="AB177" s="61">
        <v>19000000</v>
      </c>
      <c r="AC177" s="64">
        <v>115786000</v>
      </c>
    </row>
    <row r="178" spans="1:29" s="9" customFormat="1" ht="12.75" customHeight="1">
      <c r="A178" s="26" t="s">
        <v>33</v>
      </c>
      <c r="B178" s="57" t="s">
        <v>401</v>
      </c>
      <c r="C178" s="58" t="s">
        <v>402</v>
      </c>
      <c r="D178" s="59">
        <v>0</v>
      </c>
      <c r="E178" s="60">
        <v>0</v>
      </c>
      <c r="F178" s="60">
        <v>0</v>
      </c>
      <c r="G178" s="60">
        <v>0</v>
      </c>
      <c r="H178" s="60">
        <v>49362000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1">
        <v>0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5799500</v>
      </c>
      <c r="U178" s="60">
        <v>0</v>
      </c>
      <c r="V178" s="61">
        <v>0</v>
      </c>
      <c r="W178" s="62">
        <v>0</v>
      </c>
      <c r="X178" s="61">
        <v>0</v>
      </c>
      <c r="Y178" s="63">
        <v>55161500</v>
      </c>
      <c r="Z178" s="62">
        <v>49362000</v>
      </c>
      <c r="AA178" s="61">
        <v>0</v>
      </c>
      <c r="AB178" s="61">
        <v>5799500</v>
      </c>
      <c r="AC178" s="64">
        <v>55161500</v>
      </c>
    </row>
    <row r="179" spans="1:29" s="9" customFormat="1" ht="12.75" customHeight="1">
      <c r="A179" s="26" t="s">
        <v>33</v>
      </c>
      <c r="B179" s="57" t="s">
        <v>403</v>
      </c>
      <c r="C179" s="58" t="s">
        <v>404</v>
      </c>
      <c r="D179" s="59">
        <v>0</v>
      </c>
      <c r="E179" s="60">
        <v>0</v>
      </c>
      <c r="F179" s="60">
        <v>3087848</v>
      </c>
      <c r="G179" s="60">
        <v>15391190</v>
      </c>
      <c r="H179" s="60">
        <v>870278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1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0</v>
      </c>
      <c r="V179" s="61">
        <v>1849340</v>
      </c>
      <c r="W179" s="62">
        <v>0</v>
      </c>
      <c r="X179" s="61">
        <v>0</v>
      </c>
      <c r="Y179" s="63">
        <v>21198656</v>
      </c>
      <c r="Z179" s="62">
        <v>18261468</v>
      </c>
      <c r="AA179" s="61">
        <v>0</v>
      </c>
      <c r="AB179" s="61">
        <v>2937188</v>
      </c>
      <c r="AC179" s="64">
        <v>21198656</v>
      </c>
    </row>
    <row r="180" spans="1:29" s="9" customFormat="1" ht="12.75" customHeight="1">
      <c r="A180" s="26" t="s">
        <v>33</v>
      </c>
      <c r="B180" s="57" t="s">
        <v>405</v>
      </c>
      <c r="C180" s="58" t="s">
        <v>406</v>
      </c>
      <c r="D180" s="59">
        <v>0</v>
      </c>
      <c r="E180" s="60">
        <v>0</v>
      </c>
      <c r="F180" s="60">
        <v>16313463</v>
      </c>
      <c r="G180" s="60">
        <v>33024111</v>
      </c>
      <c r="H180" s="60">
        <v>0</v>
      </c>
      <c r="I180" s="60">
        <v>12700000</v>
      </c>
      <c r="J180" s="60">
        <v>0</v>
      </c>
      <c r="K180" s="60">
        <v>0</v>
      </c>
      <c r="L180" s="60">
        <v>0</v>
      </c>
      <c r="M180" s="60">
        <v>0</v>
      </c>
      <c r="N180" s="61">
        <v>0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0</v>
      </c>
      <c r="U180" s="60">
        <v>0</v>
      </c>
      <c r="V180" s="61">
        <v>0</v>
      </c>
      <c r="W180" s="62">
        <v>0</v>
      </c>
      <c r="X180" s="61">
        <v>0</v>
      </c>
      <c r="Y180" s="63">
        <v>62037574</v>
      </c>
      <c r="Z180" s="62">
        <v>62037574</v>
      </c>
      <c r="AA180" s="61">
        <v>0</v>
      </c>
      <c r="AB180" s="61">
        <v>0</v>
      </c>
      <c r="AC180" s="64">
        <v>62037574</v>
      </c>
    </row>
    <row r="181" spans="1:29" s="9" customFormat="1" ht="12.75" customHeight="1">
      <c r="A181" s="26" t="s">
        <v>33</v>
      </c>
      <c r="B181" s="57" t="s">
        <v>407</v>
      </c>
      <c r="C181" s="58" t="s">
        <v>408</v>
      </c>
      <c r="D181" s="59">
        <v>26620056</v>
      </c>
      <c r="E181" s="60">
        <v>0</v>
      </c>
      <c r="F181" s="60">
        <v>0</v>
      </c>
      <c r="G181" s="60">
        <v>83482290</v>
      </c>
      <c r="H181" s="60">
        <v>11556854</v>
      </c>
      <c r="I181" s="60">
        <v>0</v>
      </c>
      <c r="J181" s="60">
        <v>0</v>
      </c>
      <c r="K181" s="60">
        <v>0</v>
      </c>
      <c r="L181" s="60">
        <v>0</v>
      </c>
      <c r="M181" s="60">
        <v>6741600</v>
      </c>
      <c r="N181" s="61">
        <v>0</v>
      </c>
      <c r="O181" s="60">
        <v>0</v>
      </c>
      <c r="P181" s="60">
        <v>0</v>
      </c>
      <c r="Q181" s="60">
        <v>0</v>
      </c>
      <c r="R181" s="60">
        <v>393260</v>
      </c>
      <c r="S181" s="60">
        <v>0</v>
      </c>
      <c r="T181" s="60">
        <v>0</v>
      </c>
      <c r="U181" s="60">
        <v>0</v>
      </c>
      <c r="V181" s="61">
        <v>224720</v>
      </c>
      <c r="W181" s="62">
        <v>0</v>
      </c>
      <c r="X181" s="61">
        <v>0</v>
      </c>
      <c r="Y181" s="63">
        <v>129018780</v>
      </c>
      <c r="Z181" s="62">
        <v>121659200</v>
      </c>
      <c r="AA181" s="61">
        <v>0</v>
      </c>
      <c r="AB181" s="61">
        <v>7359580</v>
      </c>
      <c r="AC181" s="64">
        <v>129018780</v>
      </c>
    </row>
    <row r="182" spans="1:29" s="9" customFormat="1" ht="12.75" customHeight="1">
      <c r="A182" s="26" t="s">
        <v>33</v>
      </c>
      <c r="B182" s="57" t="s">
        <v>409</v>
      </c>
      <c r="C182" s="58" t="s">
        <v>410</v>
      </c>
      <c r="D182" s="59">
        <v>33117452</v>
      </c>
      <c r="E182" s="60">
        <v>0</v>
      </c>
      <c r="F182" s="60">
        <v>16354000</v>
      </c>
      <c r="G182" s="60">
        <v>42250000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27289547</v>
      </c>
      <c r="N182" s="61">
        <v>0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  <c r="V182" s="61">
        <v>0</v>
      </c>
      <c r="W182" s="62">
        <v>0</v>
      </c>
      <c r="X182" s="61">
        <v>0</v>
      </c>
      <c r="Y182" s="63">
        <v>119010999</v>
      </c>
      <c r="Z182" s="62">
        <v>119010999</v>
      </c>
      <c r="AA182" s="61">
        <v>0</v>
      </c>
      <c r="AB182" s="61">
        <v>0</v>
      </c>
      <c r="AC182" s="64">
        <v>119010999</v>
      </c>
    </row>
    <row r="183" spans="1:29" s="9" customFormat="1" ht="12.75" customHeight="1">
      <c r="A183" s="26" t="s">
        <v>33</v>
      </c>
      <c r="B183" s="57" t="s">
        <v>411</v>
      </c>
      <c r="C183" s="58" t="s">
        <v>412</v>
      </c>
      <c r="D183" s="59">
        <v>0</v>
      </c>
      <c r="E183" s="60">
        <v>0</v>
      </c>
      <c r="F183" s="60">
        <v>23600000</v>
      </c>
      <c r="G183" s="60">
        <v>59125000</v>
      </c>
      <c r="H183" s="60">
        <v>13287000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1">
        <v>0</v>
      </c>
      <c r="O183" s="60">
        <v>0</v>
      </c>
      <c r="P183" s="60">
        <v>0</v>
      </c>
      <c r="Q183" s="60">
        <v>0</v>
      </c>
      <c r="R183" s="60">
        <v>0</v>
      </c>
      <c r="S183" s="60">
        <v>0</v>
      </c>
      <c r="T183" s="60">
        <v>57500</v>
      </c>
      <c r="U183" s="60">
        <v>1800000</v>
      </c>
      <c r="V183" s="61">
        <v>0</v>
      </c>
      <c r="W183" s="62">
        <v>0</v>
      </c>
      <c r="X183" s="61">
        <v>0</v>
      </c>
      <c r="Y183" s="63">
        <v>97869500</v>
      </c>
      <c r="Z183" s="62">
        <v>92412000</v>
      </c>
      <c r="AA183" s="61">
        <v>0</v>
      </c>
      <c r="AB183" s="61">
        <v>5457500</v>
      </c>
      <c r="AC183" s="64">
        <v>97869500</v>
      </c>
    </row>
    <row r="184" spans="1:29" s="9" customFormat="1" ht="12.75" customHeight="1">
      <c r="A184" s="26" t="s">
        <v>33</v>
      </c>
      <c r="B184" s="57" t="s">
        <v>413</v>
      </c>
      <c r="C184" s="58" t="s">
        <v>414</v>
      </c>
      <c r="D184" s="59">
        <v>30000000</v>
      </c>
      <c r="E184" s="60">
        <v>0</v>
      </c>
      <c r="F184" s="60">
        <v>12858700</v>
      </c>
      <c r="G184" s="60">
        <v>84000000</v>
      </c>
      <c r="H184" s="60">
        <v>71515000</v>
      </c>
      <c r="I184" s="60">
        <v>7000000</v>
      </c>
      <c r="J184" s="60">
        <v>0</v>
      </c>
      <c r="K184" s="60">
        <v>0</v>
      </c>
      <c r="L184" s="60">
        <v>0</v>
      </c>
      <c r="M184" s="60">
        <v>8000000</v>
      </c>
      <c r="N184" s="61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1">
        <v>0</v>
      </c>
      <c r="W184" s="62">
        <v>0</v>
      </c>
      <c r="X184" s="61">
        <v>0</v>
      </c>
      <c r="Y184" s="63">
        <v>213373700</v>
      </c>
      <c r="Z184" s="62">
        <v>213373700</v>
      </c>
      <c r="AA184" s="61">
        <v>0</v>
      </c>
      <c r="AB184" s="61">
        <v>0</v>
      </c>
      <c r="AC184" s="64">
        <v>213373700</v>
      </c>
    </row>
    <row r="185" spans="1:29" s="9" customFormat="1" ht="12.75" customHeight="1">
      <c r="A185" s="26" t="s">
        <v>33</v>
      </c>
      <c r="B185" s="57" t="s">
        <v>95</v>
      </c>
      <c r="C185" s="58" t="s">
        <v>96</v>
      </c>
      <c r="D185" s="59">
        <v>96000000</v>
      </c>
      <c r="E185" s="60">
        <v>0</v>
      </c>
      <c r="F185" s="60">
        <v>75000000</v>
      </c>
      <c r="G185" s="60">
        <v>70000000</v>
      </c>
      <c r="H185" s="60">
        <v>107300000</v>
      </c>
      <c r="I185" s="60">
        <v>0</v>
      </c>
      <c r="J185" s="60">
        <v>0</v>
      </c>
      <c r="K185" s="60">
        <v>0</v>
      </c>
      <c r="L185" s="60">
        <v>0</v>
      </c>
      <c r="M185" s="60">
        <v>994000</v>
      </c>
      <c r="N185" s="61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  <c r="V185" s="61">
        <v>0</v>
      </c>
      <c r="W185" s="62">
        <v>0</v>
      </c>
      <c r="X185" s="61">
        <v>0</v>
      </c>
      <c r="Y185" s="63">
        <v>349294000</v>
      </c>
      <c r="Z185" s="62">
        <v>349294000</v>
      </c>
      <c r="AA185" s="61">
        <v>0</v>
      </c>
      <c r="AB185" s="61">
        <v>0</v>
      </c>
      <c r="AC185" s="64">
        <v>349294000</v>
      </c>
    </row>
    <row r="186" spans="1:29" s="9" customFormat="1" ht="12.75" customHeight="1">
      <c r="A186" s="26" t="s">
        <v>33</v>
      </c>
      <c r="B186" s="57" t="s">
        <v>97</v>
      </c>
      <c r="C186" s="58" t="s">
        <v>98</v>
      </c>
      <c r="D186" s="59">
        <v>240528021</v>
      </c>
      <c r="E186" s="60">
        <v>64082750</v>
      </c>
      <c r="F186" s="60">
        <v>107204706</v>
      </c>
      <c r="G186" s="60">
        <v>86882944</v>
      </c>
      <c r="H186" s="60">
        <v>60410997</v>
      </c>
      <c r="I186" s="60">
        <v>0</v>
      </c>
      <c r="J186" s="60">
        <v>0</v>
      </c>
      <c r="K186" s="60">
        <v>0</v>
      </c>
      <c r="L186" s="60">
        <v>0</v>
      </c>
      <c r="M186" s="60">
        <v>12788891</v>
      </c>
      <c r="N186" s="61">
        <v>0</v>
      </c>
      <c r="O186" s="60">
        <v>9540582</v>
      </c>
      <c r="P186" s="60">
        <v>24598605</v>
      </c>
      <c r="Q186" s="60">
        <v>0</v>
      </c>
      <c r="R186" s="60">
        <v>10366529</v>
      </c>
      <c r="S186" s="60">
        <v>5163202</v>
      </c>
      <c r="T186" s="60">
        <v>7092445</v>
      </c>
      <c r="U186" s="60">
        <v>22132940</v>
      </c>
      <c r="V186" s="61">
        <v>1940000</v>
      </c>
      <c r="W186" s="62">
        <v>6564696</v>
      </c>
      <c r="X186" s="61">
        <v>0</v>
      </c>
      <c r="Y186" s="63">
        <v>659297308</v>
      </c>
      <c r="Z186" s="62">
        <v>528572462</v>
      </c>
      <c r="AA186" s="61">
        <v>0</v>
      </c>
      <c r="AB186" s="61">
        <v>130724846</v>
      </c>
      <c r="AC186" s="64">
        <v>659297308</v>
      </c>
    </row>
    <row r="187" spans="1:29" s="9" customFormat="1" ht="12.75" customHeight="1">
      <c r="A187" s="26" t="s">
        <v>33</v>
      </c>
      <c r="B187" s="57" t="s">
        <v>415</v>
      </c>
      <c r="C187" s="58" t="s">
        <v>416</v>
      </c>
      <c r="D187" s="59">
        <v>0</v>
      </c>
      <c r="E187" s="60">
        <v>0</v>
      </c>
      <c r="F187" s="60">
        <v>20000000</v>
      </c>
      <c r="G187" s="60">
        <v>13625823</v>
      </c>
      <c r="H187" s="60">
        <v>15072727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1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  <c r="U187" s="60">
        <v>0</v>
      </c>
      <c r="V187" s="61">
        <v>0</v>
      </c>
      <c r="W187" s="62">
        <v>0</v>
      </c>
      <c r="X187" s="61">
        <v>0</v>
      </c>
      <c r="Y187" s="63">
        <v>48698550</v>
      </c>
      <c r="Z187" s="62">
        <v>48698550</v>
      </c>
      <c r="AA187" s="61">
        <v>0</v>
      </c>
      <c r="AB187" s="61">
        <v>0</v>
      </c>
      <c r="AC187" s="64">
        <v>48698550</v>
      </c>
    </row>
    <row r="188" spans="1:29" s="9" customFormat="1" ht="12.75" customHeight="1">
      <c r="A188" s="26" t="s">
        <v>33</v>
      </c>
      <c r="B188" s="57" t="s">
        <v>417</v>
      </c>
      <c r="C188" s="58" t="s">
        <v>418</v>
      </c>
      <c r="D188" s="59">
        <v>66450000</v>
      </c>
      <c r="E188" s="60">
        <v>0</v>
      </c>
      <c r="F188" s="60">
        <v>0</v>
      </c>
      <c r="G188" s="60">
        <v>120490000</v>
      </c>
      <c r="H188" s="60">
        <v>11857842</v>
      </c>
      <c r="I188" s="60">
        <v>15000000</v>
      </c>
      <c r="J188" s="60">
        <v>0</v>
      </c>
      <c r="K188" s="60">
        <v>0</v>
      </c>
      <c r="L188" s="60">
        <v>0</v>
      </c>
      <c r="M188" s="60">
        <v>27913115</v>
      </c>
      <c r="N188" s="61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326354</v>
      </c>
      <c r="U188" s="60">
        <v>1087848</v>
      </c>
      <c r="V188" s="61">
        <v>0</v>
      </c>
      <c r="W188" s="62">
        <v>0</v>
      </c>
      <c r="X188" s="61">
        <v>0</v>
      </c>
      <c r="Y188" s="63">
        <v>243125159</v>
      </c>
      <c r="Z188" s="62">
        <v>241602172</v>
      </c>
      <c r="AA188" s="61">
        <v>0</v>
      </c>
      <c r="AB188" s="61">
        <v>1522987</v>
      </c>
      <c r="AC188" s="64">
        <v>243125159</v>
      </c>
    </row>
    <row r="189" spans="1:29" s="9" customFormat="1" ht="12.75" customHeight="1">
      <c r="A189" s="26" t="s">
        <v>33</v>
      </c>
      <c r="B189" s="57" t="s">
        <v>419</v>
      </c>
      <c r="C189" s="58" t="s">
        <v>420</v>
      </c>
      <c r="D189" s="59">
        <v>0</v>
      </c>
      <c r="E189" s="60">
        <v>0</v>
      </c>
      <c r="F189" s="60">
        <v>0</v>
      </c>
      <c r="G189" s="60">
        <v>0</v>
      </c>
      <c r="H189" s="60">
        <v>500000</v>
      </c>
      <c r="I189" s="60">
        <v>11025</v>
      </c>
      <c r="J189" s="60">
        <v>0</v>
      </c>
      <c r="K189" s="60">
        <v>0</v>
      </c>
      <c r="L189" s="60">
        <v>0</v>
      </c>
      <c r="M189" s="60">
        <v>1036520</v>
      </c>
      <c r="N189" s="61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603571</v>
      </c>
      <c r="T189" s="60">
        <v>570345</v>
      </c>
      <c r="U189" s="60">
        <v>0</v>
      </c>
      <c r="V189" s="61">
        <v>441000</v>
      </c>
      <c r="W189" s="62">
        <v>0</v>
      </c>
      <c r="X189" s="61">
        <v>0</v>
      </c>
      <c r="Y189" s="63">
        <v>3162461</v>
      </c>
      <c r="Z189" s="62">
        <v>0</v>
      </c>
      <c r="AA189" s="61">
        <v>0</v>
      </c>
      <c r="AB189" s="61">
        <v>3162461</v>
      </c>
      <c r="AC189" s="64">
        <v>3162461</v>
      </c>
    </row>
    <row r="190" spans="1:29" s="9" customFormat="1" ht="12.75" customHeight="1">
      <c r="A190" s="26" t="s">
        <v>33</v>
      </c>
      <c r="B190" s="57" t="s">
        <v>421</v>
      </c>
      <c r="C190" s="58" t="s">
        <v>422</v>
      </c>
      <c r="D190" s="59">
        <v>5725334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28626670</v>
      </c>
      <c r="N190" s="61">
        <v>0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61">
        <v>0</v>
      </c>
      <c r="W190" s="62">
        <v>0</v>
      </c>
      <c r="X190" s="61">
        <v>0</v>
      </c>
      <c r="Y190" s="63">
        <v>34352004</v>
      </c>
      <c r="Z190" s="62">
        <v>34352004</v>
      </c>
      <c r="AA190" s="61">
        <v>0</v>
      </c>
      <c r="AB190" s="61">
        <v>0</v>
      </c>
      <c r="AC190" s="64">
        <v>34352004</v>
      </c>
    </row>
    <row r="191" spans="1:29" s="9" customFormat="1" ht="12.75" customHeight="1">
      <c r="A191" s="26" t="s">
        <v>33</v>
      </c>
      <c r="B191" s="57" t="s">
        <v>423</v>
      </c>
      <c r="C191" s="58" t="s">
        <v>424</v>
      </c>
      <c r="D191" s="59">
        <v>48336768</v>
      </c>
      <c r="E191" s="60">
        <v>0</v>
      </c>
      <c r="F191" s="60">
        <v>3858756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28617276</v>
      </c>
      <c r="N191" s="61">
        <v>0</v>
      </c>
      <c r="O191" s="60">
        <v>0</v>
      </c>
      <c r="P191" s="60">
        <v>0</v>
      </c>
      <c r="Q191" s="60">
        <v>0</v>
      </c>
      <c r="R191" s="60">
        <v>0</v>
      </c>
      <c r="S191" s="60">
        <v>993528</v>
      </c>
      <c r="T191" s="60">
        <v>7281744</v>
      </c>
      <c r="U191" s="60">
        <v>18294696</v>
      </c>
      <c r="V191" s="61">
        <v>4664100</v>
      </c>
      <c r="W191" s="62">
        <v>0</v>
      </c>
      <c r="X191" s="61">
        <v>0</v>
      </c>
      <c r="Y191" s="63">
        <v>112046868</v>
      </c>
      <c r="Z191" s="62">
        <v>79855608</v>
      </c>
      <c r="AA191" s="61">
        <v>0</v>
      </c>
      <c r="AB191" s="61">
        <v>32191260</v>
      </c>
      <c r="AC191" s="64">
        <v>112046868</v>
      </c>
    </row>
    <row r="192" spans="1:29" s="9" customFormat="1" ht="12.75" customHeight="1">
      <c r="A192" s="26" t="s">
        <v>33</v>
      </c>
      <c r="B192" s="57" t="s">
        <v>425</v>
      </c>
      <c r="C192" s="58" t="s">
        <v>426</v>
      </c>
      <c r="D192" s="59">
        <v>17000000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1">
        <v>0</v>
      </c>
      <c r="O192" s="60">
        <v>0</v>
      </c>
      <c r="P192" s="60">
        <v>0</v>
      </c>
      <c r="Q192" s="60">
        <v>0</v>
      </c>
      <c r="R192" s="60">
        <v>0</v>
      </c>
      <c r="S192" s="60">
        <v>0</v>
      </c>
      <c r="T192" s="60">
        <v>0</v>
      </c>
      <c r="U192" s="60">
        <v>0</v>
      </c>
      <c r="V192" s="61">
        <v>0</v>
      </c>
      <c r="W192" s="62">
        <v>0</v>
      </c>
      <c r="X192" s="61">
        <v>0</v>
      </c>
      <c r="Y192" s="63">
        <v>17000000</v>
      </c>
      <c r="Z192" s="62">
        <v>17000000</v>
      </c>
      <c r="AA192" s="61">
        <v>0</v>
      </c>
      <c r="AB192" s="61">
        <v>0</v>
      </c>
      <c r="AC192" s="64">
        <v>17000000</v>
      </c>
    </row>
    <row r="193" spans="1:29" s="9" customFormat="1" ht="12.75" customHeight="1">
      <c r="A193" s="26" t="s">
        <v>33</v>
      </c>
      <c r="B193" s="57" t="s">
        <v>427</v>
      </c>
      <c r="C193" s="58" t="s">
        <v>428</v>
      </c>
      <c r="D193" s="59">
        <v>43882000</v>
      </c>
      <c r="E193" s="60">
        <v>0</v>
      </c>
      <c r="F193" s="60">
        <v>10000000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1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217570</v>
      </c>
      <c r="T193" s="60">
        <v>0</v>
      </c>
      <c r="U193" s="60">
        <v>0</v>
      </c>
      <c r="V193" s="61">
        <v>0</v>
      </c>
      <c r="W193" s="62">
        <v>0</v>
      </c>
      <c r="X193" s="61">
        <v>0</v>
      </c>
      <c r="Y193" s="63">
        <v>54099570</v>
      </c>
      <c r="Z193" s="62">
        <v>53882000</v>
      </c>
      <c r="AA193" s="61">
        <v>0</v>
      </c>
      <c r="AB193" s="61">
        <v>217570</v>
      </c>
      <c r="AC193" s="64">
        <v>54099570</v>
      </c>
    </row>
    <row r="194" spans="1:29" s="9" customFormat="1" ht="12.75" customHeight="1">
      <c r="A194" s="26" t="s">
        <v>33</v>
      </c>
      <c r="B194" s="57" t="s">
        <v>429</v>
      </c>
      <c r="C194" s="58" t="s">
        <v>430</v>
      </c>
      <c r="D194" s="59">
        <v>7011700</v>
      </c>
      <c r="E194" s="60">
        <v>0</v>
      </c>
      <c r="F194" s="60">
        <v>16500000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11500000</v>
      </c>
      <c r="N194" s="61">
        <v>0</v>
      </c>
      <c r="O194" s="60">
        <v>0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  <c r="U194" s="60">
        <v>0</v>
      </c>
      <c r="V194" s="61">
        <v>0</v>
      </c>
      <c r="W194" s="62">
        <v>0</v>
      </c>
      <c r="X194" s="61">
        <v>0</v>
      </c>
      <c r="Y194" s="63">
        <v>35011700</v>
      </c>
      <c r="Z194" s="62">
        <v>35011700</v>
      </c>
      <c r="AA194" s="61">
        <v>0</v>
      </c>
      <c r="AB194" s="61">
        <v>0</v>
      </c>
      <c r="AC194" s="64">
        <v>35011700</v>
      </c>
    </row>
    <row r="195" spans="1:29" s="9" customFormat="1" ht="12.75" customHeight="1">
      <c r="A195" s="26" t="s">
        <v>33</v>
      </c>
      <c r="B195" s="57" t="s">
        <v>431</v>
      </c>
      <c r="C195" s="58" t="s">
        <v>432</v>
      </c>
      <c r="D195" s="59">
        <v>17933000</v>
      </c>
      <c r="E195" s="60">
        <v>0</v>
      </c>
      <c r="F195" s="60">
        <v>10000000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1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622249</v>
      </c>
      <c r="T195" s="60">
        <v>0</v>
      </c>
      <c r="U195" s="60">
        <v>0</v>
      </c>
      <c r="V195" s="61">
        <v>936484</v>
      </c>
      <c r="W195" s="62">
        <v>0</v>
      </c>
      <c r="X195" s="61">
        <v>0</v>
      </c>
      <c r="Y195" s="63">
        <v>29491733</v>
      </c>
      <c r="Z195" s="62">
        <v>27933000</v>
      </c>
      <c r="AA195" s="61">
        <v>0</v>
      </c>
      <c r="AB195" s="61">
        <v>1558733</v>
      </c>
      <c r="AC195" s="64">
        <v>29491733</v>
      </c>
    </row>
    <row r="196" spans="1:29" s="9" customFormat="1" ht="12.75" customHeight="1">
      <c r="A196" s="26" t="s">
        <v>33</v>
      </c>
      <c r="B196" s="57" t="s">
        <v>433</v>
      </c>
      <c r="C196" s="58" t="s">
        <v>434</v>
      </c>
      <c r="D196" s="59">
        <v>34908511</v>
      </c>
      <c r="E196" s="60">
        <v>7712913</v>
      </c>
      <c r="F196" s="60">
        <v>10633811</v>
      </c>
      <c r="G196" s="60">
        <v>12479014</v>
      </c>
      <c r="H196" s="60">
        <v>0</v>
      </c>
      <c r="I196" s="60">
        <v>2782562</v>
      </c>
      <c r="J196" s="60">
        <v>0</v>
      </c>
      <c r="K196" s="60">
        <v>0</v>
      </c>
      <c r="L196" s="60">
        <v>5008613</v>
      </c>
      <c r="M196" s="60">
        <v>28924107</v>
      </c>
      <c r="N196" s="61">
        <v>0</v>
      </c>
      <c r="O196" s="60">
        <v>0</v>
      </c>
      <c r="P196" s="60">
        <v>0</v>
      </c>
      <c r="Q196" s="60">
        <v>0</v>
      </c>
      <c r="R196" s="60">
        <v>0</v>
      </c>
      <c r="S196" s="60">
        <v>0</v>
      </c>
      <c r="T196" s="60">
        <v>1469192</v>
      </c>
      <c r="U196" s="60">
        <v>1780840</v>
      </c>
      <c r="V196" s="61">
        <v>5231216</v>
      </c>
      <c r="W196" s="62">
        <v>0</v>
      </c>
      <c r="X196" s="61">
        <v>0</v>
      </c>
      <c r="Y196" s="63">
        <v>110930779</v>
      </c>
      <c r="Z196" s="62">
        <v>53025503</v>
      </c>
      <c r="AA196" s="61">
        <v>0</v>
      </c>
      <c r="AB196" s="61">
        <v>57905276</v>
      </c>
      <c r="AC196" s="64">
        <v>110930779</v>
      </c>
    </row>
    <row r="197" spans="1:29" s="9" customFormat="1" ht="12.75" customHeight="1">
      <c r="A197" s="26" t="s">
        <v>33</v>
      </c>
      <c r="B197" s="57" t="s">
        <v>435</v>
      </c>
      <c r="C197" s="58" t="s">
        <v>436</v>
      </c>
      <c r="D197" s="59">
        <v>25999900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1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1">
        <v>0</v>
      </c>
      <c r="W197" s="62">
        <v>0</v>
      </c>
      <c r="X197" s="61">
        <v>0</v>
      </c>
      <c r="Y197" s="63">
        <v>25999900</v>
      </c>
      <c r="Z197" s="62">
        <v>25999900</v>
      </c>
      <c r="AA197" s="61">
        <v>0</v>
      </c>
      <c r="AB197" s="61">
        <v>0</v>
      </c>
      <c r="AC197" s="64">
        <v>25999900</v>
      </c>
    </row>
    <row r="198" spans="1:29" s="9" customFormat="1" ht="12.75" customHeight="1">
      <c r="A198" s="26" t="s">
        <v>33</v>
      </c>
      <c r="B198" s="57" t="s">
        <v>437</v>
      </c>
      <c r="C198" s="58" t="s">
        <v>438</v>
      </c>
      <c r="D198" s="59">
        <v>4823980</v>
      </c>
      <c r="E198" s="60"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2500000</v>
      </c>
      <c r="N198" s="61">
        <v>0</v>
      </c>
      <c r="O198" s="60">
        <v>0</v>
      </c>
      <c r="P198" s="60">
        <v>0</v>
      </c>
      <c r="Q198" s="60">
        <v>0</v>
      </c>
      <c r="R198" s="60">
        <v>0</v>
      </c>
      <c r="S198" s="60">
        <v>1194960</v>
      </c>
      <c r="T198" s="60">
        <v>260000</v>
      </c>
      <c r="U198" s="60">
        <v>0</v>
      </c>
      <c r="V198" s="61">
        <v>2704000</v>
      </c>
      <c r="W198" s="62">
        <v>0</v>
      </c>
      <c r="X198" s="61">
        <v>0</v>
      </c>
      <c r="Y198" s="63">
        <v>11482940</v>
      </c>
      <c r="Z198" s="62">
        <v>11676606</v>
      </c>
      <c r="AA198" s="61">
        <v>0</v>
      </c>
      <c r="AB198" s="61">
        <v>6658960</v>
      </c>
      <c r="AC198" s="64">
        <v>18335566</v>
      </c>
    </row>
    <row r="199" spans="1:29" s="9" customFormat="1" ht="12.75" customHeight="1">
      <c r="A199" s="26" t="s">
        <v>33</v>
      </c>
      <c r="B199" s="57" t="s">
        <v>99</v>
      </c>
      <c r="C199" s="58" t="s">
        <v>100</v>
      </c>
      <c r="D199" s="59">
        <v>83219000</v>
      </c>
      <c r="E199" s="60">
        <v>0</v>
      </c>
      <c r="F199" s="60">
        <v>25000000</v>
      </c>
      <c r="G199" s="60">
        <v>25860754</v>
      </c>
      <c r="H199" s="60">
        <v>34091167</v>
      </c>
      <c r="I199" s="60">
        <v>0</v>
      </c>
      <c r="J199" s="60">
        <v>0</v>
      </c>
      <c r="K199" s="60">
        <v>0</v>
      </c>
      <c r="L199" s="60">
        <v>0</v>
      </c>
      <c r="M199" s="60">
        <v>26231779</v>
      </c>
      <c r="N199" s="61">
        <v>0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  <c r="V199" s="61">
        <v>0</v>
      </c>
      <c r="W199" s="62">
        <v>0</v>
      </c>
      <c r="X199" s="61">
        <v>0</v>
      </c>
      <c r="Y199" s="63">
        <v>194402700</v>
      </c>
      <c r="Z199" s="62">
        <v>194402700</v>
      </c>
      <c r="AA199" s="61">
        <v>0</v>
      </c>
      <c r="AB199" s="61">
        <v>0</v>
      </c>
      <c r="AC199" s="64">
        <v>194402700</v>
      </c>
    </row>
    <row r="200" spans="1:29" s="9" customFormat="1" ht="12.75" customHeight="1">
      <c r="A200" s="26" t="s">
        <v>33</v>
      </c>
      <c r="B200" s="57" t="s">
        <v>439</v>
      </c>
      <c r="C200" s="58" t="s">
        <v>440</v>
      </c>
      <c r="D200" s="59">
        <v>0</v>
      </c>
      <c r="E200" s="60">
        <v>7640000</v>
      </c>
      <c r="F200" s="60">
        <v>0</v>
      </c>
      <c r="G200" s="60">
        <v>45953000</v>
      </c>
      <c r="H200" s="60">
        <v>5471000</v>
      </c>
      <c r="I200" s="60">
        <v>0</v>
      </c>
      <c r="J200" s="60">
        <v>0</v>
      </c>
      <c r="K200" s="60">
        <v>0</v>
      </c>
      <c r="L200" s="60">
        <v>0</v>
      </c>
      <c r="M200" s="60">
        <v>3736000</v>
      </c>
      <c r="N200" s="61">
        <v>0</v>
      </c>
      <c r="O200" s="60">
        <v>0</v>
      </c>
      <c r="P200" s="60">
        <v>10941000</v>
      </c>
      <c r="Q200" s="60">
        <v>0</v>
      </c>
      <c r="R200" s="60">
        <v>0</v>
      </c>
      <c r="S200" s="60">
        <v>0</v>
      </c>
      <c r="T200" s="60">
        <v>2626000</v>
      </c>
      <c r="U200" s="60">
        <v>2079000</v>
      </c>
      <c r="V200" s="61">
        <v>0</v>
      </c>
      <c r="W200" s="62">
        <v>0</v>
      </c>
      <c r="X200" s="61">
        <v>0</v>
      </c>
      <c r="Y200" s="63">
        <v>78446000</v>
      </c>
      <c r="Z200" s="62">
        <v>63949000</v>
      </c>
      <c r="AA200" s="61">
        <v>0</v>
      </c>
      <c r="AB200" s="61">
        <v>14497000</v>
      </c>
      <c r="AC200" s="64">
        <v>78446000</v>
      </c>
    </row>
    <row r="201" spans="1:29" s="9" customFormat="1" ht="12.75" customHeight="1">
      <c r="A201" s="26" t="s">
        <v>33</v>
      </c>
      <c r="B201" s="57" t="s">
        <v>101</v>
      </c>
      <c r="C201" s="58" t="s">
        <v>102</v>
      </c>
      <c r="D201" s="59">
        <v>10434783</v>
      </c>
      <c r="E201" s="60">
        <v>10434783</v>
      </c>
      <c r="F201" s="60">
        <v>14782609</v>
      </c>
      <c r="G201" s="60">
        <v>13630435</v>
      </c>
      <c r="H201" s="60">
        <v>114834999</v>
      </c>
      <c r="I201" s="60">
        <v>0</v>
      </c>
      <c r="J201" s="60">
        <v>0</v>
      </c>
      <c r="K201" s="60">
        <v>0</v>
      </c>
      <c r="L201" s="60">
        <v>0</v>
      </c>
      <c r="M201" s="60">
        <v>6086957</v>
      </c>
      <c r="N201" s="61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  <c r="U201" s="60">
        <v>0</v>
      </c>
      <c r="V201" s="61">
        <v>0</v>
      </c>
      <c r="W201" s="62">
        <v>0</v>
      </c>
      <c r="X201" s="61">
        <v>0</v>
      </c>
      <c r="Y201" s="63">
        <v>170204566</v>
      </c>
      <c r="Z201" s="62">
        <v>142226305</v>
      </c>
      <c r="AA201" s="61">
        <v>0</v>
      </c>
      <c r="AB201" s="61">
        <v>27978261</v>
      </c>
      <c r="AC201" s="64">
        <v>170204566</v>
      </c>
    </row>
    <row r="202" spans="1:29" s="9" customFormat="1" ht="12.75" customHeight="1">
      <c r="A202" s="26" t="s">
        <v>33</v>
      </c>
      <c r="B202" s="57" t="s">
        <v>441</v>
      </c>
      <c r="C202" s="58" t="s">
        <v>442</v>
      </c>
      <c r="D202" s="59">
        <v>23486201</v>
      </c>
      <c r="E202" s="60">
        <v>0</v>
      </c>
      <c r="F202" s="60">
        <v>7000000</v>
      </c>
      <c r="G202" s="60">
        <v>11686891</v>
      </c>
      <c r="H202" s="60">
        <v>12863109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1">
        <v>0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T202" s="60">
        <v>57245</v>
      </c>
      <c r="U202" s="60">
        <v>0</v>
      </c>
      <c r="V202" s="61">
        <v>0</v>
      </c>
      <c r="W202" s="62">
        <v>0</v>
      </c>
      <c r="X202" s="61">
        <v>0</v>
      </c>
      <c r="Y202" s="63">
        <v>55093446</v>
      </c>
      <c r="Z202" s="62">
        <v>55093446</v>
      </c>
      <c r="AA202" s="61">
        <v>0</v>
      </c>
      <c r="AB202" s="61">
        <v>0</v>
      </c>
      <c r="AC202" s="64">
        <v>55093446</v>
      </c>
    </row>
    <row r="203" spans="1:29" s="9" customFormat="1" ht="12.75" customHeight="1">
      <c r="A203" s="26" t="s">
        <v>33</v>
      </c>
      <c r="B203" s="57" t="s">
        <v>443</v>
      </c>
      <c r="C203" s="58" t="s">
        <v>444</v>
      </c>
      <c r="D203" s="59">
        <v>0</v>
      </c>
      <c r="E203" s="60">
        <v>0</v>
      </c>
      <c r="F203" s="60">
        <v>9565217</v>
      </c>
      <c r="G203" s="60">
        <v>11708900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11772057</v>
      </c>
      <c r="N203" s="61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20000</v>
      </c>
      <c r="T203" s="60">
        <v>0</v>
      </c>
      <c r="U203" s="60">
        <v>0</v>
      </c>
      <c r="V203" s="61">
        <v>0</v>
      </c>
      <c r="W203" s="62">
        <v>0</v>
      </c>
      <c r="X203" s="61">
        <v>0</v>
      </c>
      <c r="Y203" s="63">
        <v>33066174</v>
      </c>
      <c r="Z203" s="62">
        <v>33066174</v>
      </c>
      <c r="AA203" s="61">
        <v>0</v>
      </c>
      <c r="AB203" s="61">
        <v>0</v>
      </c>
      <c r="AC203" s="64">
        <v>33066174</v>
      </c>
    </row>
    <row r="204" spans="1:29" s="9" customFormat="1" ht="12.75" customHeight="1">
      <c r="A204" s="26" t="s">
        <v>33</v>
      </c>
      <c r="B204" s="57" t="s">
        <v>445</v>
      </c>
      <c r="C204" s="58" t="s">
        <v>446</v>
      </c>
      <c r="D204" s="59">
        <v>5750000</v>
      </c>
      <c r="E204" s="60">
        <v>100000</v>
      </c>
      <c r="F204" s="60">
        <v>4747826</v>
      </c>
      <c r="G204" s="60">
        <v>11457000</v>
      </c>
      <c r="H204" s="60">
        <v>6730000</v>
      </c>
      <c r="I204" s="60">
        <v>9086000</v>
      </c>
      <c r="J204" s="60">
        <v>0</v>
      </c>
      <c r="K204" s="60">
        <v>0</v>
      </c>
      <c r="L204" s="60">
        <v>0</v>
      </c>
      <c r="M204" s="60">
        <v>3100000</v>
      </c>
      <c r="N204" s="61">
        <v>0</v>
      </c>
      <c r="O204" s="60">
        <v>100000</v>
      </c>
      <c r="P204" s="60">
        <v>25000</v>
      </c>
      <c r="Q204" s="60">
        <v>0</v>
      </c>
      <c r="R204" s="60">
        <v>0</v>
      </c>
      <c r="S204" s="60">
        <v>1020000</v>
      </c>
      <c r="T204" s="60">
        <v>737000</v>
      </c>
      <c r="U204" s="60">
        <v>1990000</v>
      </c>
      <c r="V204" s="61">
        <v>1580000</v>
      </c>
      <c r="W204" s="62">
        <v>0</v>
      </c>
      <c r="X204" s="61">
        <v>0</v>
      </c>
      <c r="Y204" s="63">
        <v>46422826</v>
      </c>
      <c r="Z204" s="62">
        <v>18015826</v>
      </c>
      <c r="AA204" s="61">
        <v>16450000</v>
      </c>
      <c r="AB204" s="61">
        <v>11957000</v>
      </c>
      <c r="AC204" s="64">
        <v>46422826</v>
      </c>
    </row>
    <row r="205" spans="1:29" s="9" customFormat="1" ht="12.75" customHeight="1">
      <c r="A205" s="26" t="s">
        <v>33</v>
      </c>
      <c r="B205" s="57" t="s">
        <v>447</v>
      </c>
      <c r="C205" s="58" t="s">
        <v>448</v>
      </c>
      <c r="D205" s="59">
        <v>44704994</v>
      </c>
      <c r="E205" s="60">
        <v>7691180</v>
      </c>
      <c r="F205" s="60">
        <v>36796333</v>
      </c>
      <c r="G205" s="60">
        <v>18260999</v>
      </c>
      <c r="H205" s="60">
        <v>53403092</v>
      </c>
      <c r="I205" s="60">
        <v>2500000</v>
      </c>
      <c r="J205" s="60">
        <v>0</v>
      </c>
      <c r="K205" s="60">
        <v>0</v>
      </c>
      <c r="L205" s="60">
        <v>0</v>
      </c>
      <c r="M205" s="60">
        <v>4862841</v>
      </c>
      <c r="N205" s="61">
        <v>0</v>
      </c>
      <c r="O205" s="60">
        <v>0</v>
      </c>
      <c r="P205" s="60">
        <v>1310000</v>
      </c>
      <c r="Q205" s="60">
        <v>0</v>
      </c>
      <c r="R205" s="60">
        <v>6679257</v>
      </c>
      <c r="S205" s="60">
        <v>2109104</v>
      </c>
      <c r="T205" s="60">
        <v>65000</v>
      </c>
      <c r="U205" s="60">
        <v>2944996</v>
      </c>
      <c r="V205" s="61">
        <v>6250000</v>
      </c>
      <c r="W205" s="62">
        <v>0</v>
      </c>
      <c r="X205" s="61">
        <v>0</v>
      </c>
      <c r="Y205" s="63">
        <v>187577796</v>
      </c>
      <c r="Z205" s="62">
        <v>66485393</v>
      </c>
      <c r="AA205" s="61">
        <v>51159046</v>
      </c>
      <c r="AB205" s="61">
        <v>69933357</v>
      </c>
      <c r="AC205" s="64">
        <v>187577796</v>
      </c>
    </row>
    <row r="206" spans="1:29" s="9" customFormat="1" ht="12.75" customHeight="1">
      <c r="A206" s="26" t="s">
        <v>33</v>
      </c>
      <c r="B206" s="57" t="s">
        <v>449</v>
      </c>
      <c r="C206" s="58" t="s">
        <v>450</v>
      </c>
      <c r="D206" s="59">
        <v>60864259</v>
      </c>
      <c r="E206" s="60">
        <v>500000</v>
      </c>
      <c r="F206" s="60">
        <v>28568636</v>
      </c>
      <c r="G206" s="60">
        <v>20385910</v>
      </c>
      <c r="H206" s="60">
        <v>3083060</v>
      </c>
      <c r="I206" s="60">
        <v>0</v>
      </c>
      <c r="J206" s="60">
        <v>0</v>
      </c>
      <c r="K206" s="60">
        <v>0</v>
      </c>
      <c r="L206" s="60">
        <v>0</v>
      </c>
      <c r="M206" s="60">
        <v>700000</v>
      </c>
      <c r="N206" s="61">
        <v>0</v>
      </c>
      <c r="O206" s="60">
        <v>0</v>
      </c>
      <c r="P206" s="60">
        <v>1168549</v>
      </c>
      <c r="Q206" s="60">
        <v>0</v>
      </c>
      <c r="R206" s="60">
        <v>0</v>
      </c>
      <c r="S206" s="60">
        <v>1120000</v>
      </c>
      <c r="T206" s="60">
        <v>280000</v>
      </c>
      <c r="U206" s="60">
        <v>4877362</v>
      </c>
      <c r="V206" s="61">
        <v>15131072</v>
      </c>
      <c r="W206" s="62">
        <v>0</v>
      </c>
      <c r="X206" s="61">
        <v>0</v>
      </c>
      <c r="Y206" s="63">
        <v>136678848</v>
      </c>
      <c r="Z206" s="62">
        <v>49471000</v>
      </c>
      <c r="AA206" s="61">
        <v>0</v>
      </c>
      <c r="AB206" s="61">
        <v>87207848</v>
      </c>
      <c r="AC206" s="64">
        <v>136678848</v>
      </c>
    </row>
    <row r="207" spans="1:29" s="9" customFormat="1" ht="12.75" customHeight="1">
      <c r="A207" s="26" t="s">
        <v>33</v>
      </c>
      <c r="B207" s="57" t="s">
        <v>451</v>
      </c>
      <c r="C207" s="58" t="s">
        <v>452</v>
      </c>
      <c r="D207" s="59">
        <v>8237391</v>
      </c>
      <c r="E207" s="60">
        <v>0</v>
      </c>
      <c r="F207" s="60">
        <v>3478261</v>
      </c>
      <c r="G207" s="60">
        <v>7000000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6767826</v>
      </c>
      <c r="N207" s="61">
        <v>0</v>
      </c>
      <c r="O207" s="60">
        <v>0</v>
      </c>
      <c r="P207" s="60">
        <v>0</v>
      </c>
      <c r="Q207" s="60">
        <v>0</v>
      </c>
      <c r="R207" s="60">
        <v>0</v>
      </c>
      <c r="S207" s="60">
        <v>150000</v>
      </c>
      <c r="T207" s="60">
        <v>50000</v>
      </c>
      <c r="U207" s="60">
        <v>0</v>
      </c>
      <c r="V207" s="61">
        <v>1856522</v>
      </c>
      <c r="W207" s="62">
        <v>0</v>
      </c>
      <c r="X207" s="61">
        <v>0</v>
      </c>
      <c r="Y207" s="63">
        <v>27540000</v>
      </c>
      <c r="Z207" s="62">
        <v>26360000</v>
      </c>
      <c r="AA207" s="61">
        <v>0</v>
      </c>
      <c r="AB207" s="61">
        <v>1130000</v>
      </c>
      <c r="AC207" s="64">
        <v>27490000</v>
      </c>
    </row>
    <row r="208" spans="1:29" s="9" customFormat="1" ht="12.75" customHeight="1">
      <c r="A208" s="26" t="s">
        <v>33</v>
      </c>
      <c r="B208" s="57" t="s">
        <v>103</v>
      </c>
      <c r="C208" s="58" t="s">
        <v>104</v>
      </c>
      <c r="D208" s="59">
        <v>11983768</v>
      </c>
      <c r="E208" s="60">
        <v>2500000</v>
      </c>
      <c r="F208" s="60">
        <v>24021739</v>
      </c>
      <c r="G208" s="60">
        <v>11983768</v>
      </c>
      <c r="H208" s="60">
        <v>21083768</v>
      </c>
      <c r="I208" s="60">
        <v>0</v>
      </c>
      <c r="J208" s="60">
        <v>0</v>
      </c>
      <c r="K208" s="60">
        <v>0</v>
      </c>
      <c r="L208" s="60">
        <v>0</v>
      </c>
      <c r="M208" s="60">
        <v>1400000</v>
      </c>
      <c r="N208" s="61">
        <v>0</v>
      </c>
      <c r="O208" s="60">
        <v>0</v>
      </c>
      <c r="P208" s="60">
        <v>20000000</v>
      </c>
      <c r="Q208" s="60">
        <v>0</v>
      </c>
      <c r="R208" s="60">
        <v>0</v>
      </c>
      <c r="S208" s="60">
        <v>75000</v>
      </c>
      <c r="T208" s="60">
        <v>250000</v>
      </c>
      <c r="U208" s="60">
        <v>850000</v>
      </c>
      <c r="V208" s="61">
        <v>985000</v>
      </c>
      <c r="W208" s="62">
        <v>0</v>
      </c>
      <c r="X208" s="61">
        <v>0</v>
      </c>
      <c r="Y208" s="63">
        <v>95133043</v>
      </c>
      <c r="Z208" s="62">
        <v>53458043</v>
      </c>
      <c r="AA208" s="61">
        <v>0</v>
      </c>
      <c r="AB208" s="61">
        <v>41675000</v>
      </c>
      <c r="AC208" s="64">
        <v>95133043</v>
      </c>
    </row>
    <row r="209" spans="1:29" s="9" customFormat="1" ht="12.75" customHeight="1">
      <c r="A209" s="26" t="s">
        <v>33</v>
      </c>
      <c r="B209" s="57" t="s">
        <v>105</v>
      </c>
      <c r="C209" s="58" t="s">
        <v>106</v>
      </c>
      <c r="D209" s="59">
        <v>26700000</v>
      </c>
      <c r="E209" s="60">
        <v>0</v>
      </c>
      <c r="F209" s="60">
        <v>85010643</v>
      </c>
      <c r="G209" s="60">
        <v>99668000</v>
      </c>
      <c r="H209" s="60">
        <v>97800000</v>
      </c>
      <c r="I209" s="60">
        <v>20200000</v>
      </c>
      <c r="J209" s="60">
        <v>0</v>
      </c>
      <c r="K209" s="60">
        <v>0</v>
      </c>
      <c r="L209" s="60">
        <v>500000</v>
      </c>
      <c r="M209" s="60">
        <v>14880000</v>
      </c>
      <c r="N209" s="61">
        <v>2000000</v>
      </c>
      <c r="O209" s="60">
        <v>8000000</v>
      </c>
      <c r="P209" s="60">
        <v>7200000</v>
      </c>
      <c r="Q209" s="60">
        <v>0</v>
      </c>
      <c r="R209" s="60">
        <v>250000</v>
      </c>
      <c r="S209" s="60">
        <v>4250000</v>
      </c>
      <c r="T209" s="60">
        <v>2036000</v>
      </c>
      <c r="U209" s="60">
        <v>3400000</v>
      </c>
      <c r="V209" s="61">
        <v>9600000</v>
      </c>
      <c r="W209" s="62">
        <v>0</v>
      </c>
      <c r="X209" s="61">
        <v>0</v>
      </c>
      <c r="Y209" s="63">
        <v>381494643</v>
      </c>
      <c r="Z209" s="62">
        <v>65844880</v>
      </c>
      <c r="AA209" s="61">
        <v>160000000</v>
      </c>
      <c r="AB209" s="61">
        <v>155649763</v>
      </c>
      <c r="AC209" s="64">
        <v>381494643</v>
      </c>
    </row>
    <row r="210" spans="1:29" s="9" customFormat="1" ht="12.75" customHeight="1">
      <c r="A210" s="26" t="s">
        <v>33</v>
      </c>
      <c r="B210" s="57" t="s">
        <v>453</v>
      </c>
      <c r="C210" s="58" t="s">
        <v>454</v>
      </c>
      <c r="D210" s="59">
        <v>53614000</v>
      </c>
      <c r="E210" s="60">
        <v>94928</v>
      </c>
      <c r="F210" s="60">
        <v>48190000</v>
      </c>
      <c r="G210" s="60">
        <v>12365243</v>
      </c>
      <c r="H210" s="60">
        <v>15058005</v>
      </c>
      <c r="I210" s="60">
        <v>0</v>
      </c>
      <c r="J210" s="60">
        <v>0</v>
      </c>
      <c r="K210" s="60">
        <v>0</v>
      </c>
      <c r="L210" s="60">
        <v>0</v>
      </c>
      <c r="M210" s="60">
        <v>21000000</v>
      </c>
      <c r="N210" s="61">
        <v>0</v>
      </c>
      <c r="O210" s="60">
        <v>0</v>
      </c>
      <c r="P210" s="60">
        <v>400000</v>
      </c>
      <c r="Q210" s="60">
        <v>0</v>
      </c>
      <c r="R210" s="60">
        <v>0</v>
      </c>
      <c r="S210" s="60">
        <v>0</v>
      </c>
      <c r="T210" s="60">
        <v>25000</v>
      </c>
      <c r="U210" s="60">
        <v>6150000</v>
      </c>
      <c r="V210" s="61">
        <v>2250000</v>
      </c>
      <c r="W210" s="62">
        <v>0</v>
      </c>
      <c r="X210" s="61">
        <v>0</v>
      </c>
      <c r="Y210" s="63">
        <v>159147176</v>
      </c>
      <c r="Z210" s="62">
        <v>78614000</v>
      </c>
      <c r="AA210" s="61">
        <v>0</v>
      </c>
      <c r="AB210" s="61">
        <v>80533176</v>
      </c>
      <c r="AC210" s="64">
        <v>159147176</v>
      </c>
    </row>
    <row r="211" spans="1:29" s="9" customFormat="1" ht="12.75" customHeight="1">
      <c r="A211" s="26" t="s">
        <v>33</v>
      </c>
      <c r="B211" s="57" t="s">
        <v>455</v>
      </c>
      <c r="C211" s="58" t="s">
        <v>456</v>
      </c>
      <c r="D211" s="59">
        <v>2500000</v>
      </c>
      <c r="E211" s="60">
        <v>0</v>
      </c>
      <c r="F211" s="60">
        <v>152448257</v>
      </c>
      <c r="G211" s="60">
        <v>0</v>
      </c>
      <c r="H211" s="60">
        <v>32005217</v>
      </c>
      <c r="I211" s="60">
        <v>0</v>
      </c>
      <c r="J211" s="60">
        <v>0</v>
      </c>
      <c r="K211" s="60">
        <v>0</v>
      </c>
      <c r="L211" s="60">
        <v>0</v>
      </c>
      <c r="M211" s="60">
        <v>8160000</v>
      </c>
      <c r="N211" s="61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4000000</v>
      </c>
      <c r="T211" s="60">
        <v>600000</v>
      </c>
      <c r="U211" s="60">
        <v>1303933</v>
      </c>
      <c r="V211" s="61">
        <v>0</v>
      </c>
      <c r="W211" s="62">
        <v>0</v>
      </c>
      <c r="X211" s="61">
        <v>0</v>
      </c>
      <c r="Y211" s="63">
        <v>201017407</v>
      </c>
      <c r="Z211" s="62">
        <v>24813913</v>
      </c>
      <c r="AA211" s="61">
        <v>0</v>
      </c>
      <c r="AB211" s="61">
        <v>26863933</v>
      </c>
      <c r="AC211" s="64">
        <v>51677846</v>
      </c>
    </row>
    <row r="212" spans="1:29" s="9" customFormat="1" ht="12.75" customHeight="1">
      <c r="A212" s="26" t="s">
        <v>33</v>
      </c>
      <c r="B212" s="57" t="s">
        <v>457</v>
      </c>
      <c r="C212" s="58" t="s">
        <v>458</v>
      </c>
      <c r="D212" s="59">
        <v>58329680</v>
      </c>
      <c r="E212" s="60">
        <v>7500000</v>
      </c>
      <c r="F212" s="60">
        <v>10593773</v>
      </c>
      <c r="G212" s="60">
        <v>31196934</v>
      </c>
      <c r="H212" s="60">
        <v>16911419</v>
      </c>
      <c r="I212" s="60">
        <v>18434783</v>
      </c>
      <c r="J212" s="60">
        <v>0</v>
      </c>
      <c r="K212" s="60">
        <v>0</v>
      </c>
      <c r="L212" s="60">
        <v>0</v>
      </c>
      <c r="M212" s="60">
        <v>10000000</v>
      </c>
      <c r="N212" s="61">
        <v>0</v>
      </c>
      <c r="O212" s="60">
        <v>0</v>
      </c>
      <c r="P212" s="60">
        <v>2100000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1">
        <v>3500000</v>
      </c>
      <c r="W212" s="62">
        <v>0</v>
      </c>
      <c r="X212" s="61">
        <v>0</v>
      </c>
      <c r="Y212" s="63">
        <v>158566589</v>
      </c>
      <c r="Z212" s="62">
        <v>82327628</v>
      </c>
      <c r="AA212" s="61">
        <v>40834783</v>
      </c>
      <c r="AB212" s="61">
        <v>35404178</v>
      </c>
      <c r="AC212" s="64">
        <v>158566589</v>
      </c>
    </row>
    <row r="213" spans="1:29" s="9" customFormat="1" ht="12.75" customHeight="1">
      <c r="A213" s="26" t="s">
        <v>33</v>
      </c>
      <c r="B213" s="57" t="s">
        <v>459</v>
      </c>
      <c r="C213" s="58" t="s">
        <v>460</v>
      </c>
      <c r="D213" s="59">
        <v>2000000</v>
      </c>
      <c r="E213" s="60">
        <v>0</v>
      </c>
      <c r="F213" s="60">
        <v>22000000</v>
      </c>
      <c r="G213" s="60">
        <v>22000000</v>
      </c>
      <c r="H213" s="60">
        <v>31568000</v>
      </c>
      <c r="I213" s="60">
        <v>0</v>
      </c>
      <c r="J213" s="60">
        <v>0</v>
      </c>
      <c r="K213" s="60">
        <v>0</v>
      </c>
      <c r="L213" s="60">
        <v>0</v>
      </c>
      <c r="M213" s="60">
        <v>5000000</v>
      </c>
      <c r="N213" s="61">
        <v>0</v>
      </c>
      <c r="O213" s="60">
        <v>0</v>
      </c>
      <c r="P213" s="60">
        <v>3267000</v>
      </c>
      <c r="Q213" s="60">
        <v>0</v>
      </c>
      <c r="R213" s="60">
        <v>0</v>
      </c>
      <c r="S213" s="60">
        <v>3500000</v>
      </c>
      <c r="T213" s="60">
        <v>840000</v>
      </c>
      <c r="U213" s="60">
        <v>760000</v>
      </c>
      <c r="V213" s="61">
        <v>4900000</v>
      </c>
      <c r="W213" s="62">
        <v>0</v>
      </c>
      <c r="X213" s="61">
        <v>0</v>
      </c>
      <c r="Y213" s="63">
        <v>95835000</v>
      </c>
      <c r="Z213" s="62">
        <v>35835000</v>
      </c>
      <c r="AA213" s="61">
        <v>50000000</v>
      </c>
      <c r="AB213" s="61">
        <v>10000000</v>
      </c>
      <c r="AC213" s="64">
        <v>95835000</v>
      </c>
    </row>
    <row r="214" spans="1:29" s="9" customFormat="1" ht="12.75" customHeight="1">
      <c r="A214" s="26" t="s">
        <v>33</v>
      </c>
      <c r="B214" s="57" t="s">
        <v>461</v>
      </c>
      <c r="C214" s="58" t="s">
        <v>462</v>
      </c>
      <c r="D214" s="59">
        <v>14848900</v>
      </c>
      <c r="E214" s="60">
        <v>500000</v>
      </c>
      <c r="F214" s="60">
        <v>13493925</v>
      </c>
      <c r="G214" s="60">
        <v>4700000</v>
      </c>
      <c r="H214" s="60">
        <v>1000000</v>
      </c>
      <c r="I214" s="60">
        <v>0</v>
      </c>
      <c r="J214" s="60">
        <v>0</v>
      </c>
      <c r="K214" s="60">
        <v>0</v>
      </c>
      <c r="L214" s="60">
        <v>0</v>
      </c>
      <c r="M214" s="60">
        <v>400000</v>
      </c>
      <c r="N214" s="61">
        <v>0</v>
      </c>
      <c r="O214" s="60">
        <v>0</v>
      </c>
      <c r="P214" s="60">
        <v>580000</v>
      </c>
      <c r="Q214" s="60">
        <v>0</v>
      </c>
      <c r="R214" s="60">
        <v>0</v>
      </c>
      <c r="S214" s="60">
        <v>2909100</v>
      </c>
      <c r="T214" s="60">
        <v>13600</v>
      </c>
      <c r="U214" s="60">
        <v>852650</v>
      </c>
      <c r="V214" s="61">
        <v>1150000</v>
      </c>
      <c r="W214" s="62">
        <v>0</v>
      </c>
      <c r="X214" s="61">
        <v>0</v>
      </c>
      <c r="Y214" s="63">
        <v>40448175</v>
      </c>
      <c r="Z214" s="62">
        <v>15412700</v>
      </c>
      <c r="AA214" s="61">
        <v>16472325</v>
      </c>
      <c r="AB214" s="61">
        <v>8563150</v>
      </c>
      <c r="AC214" s="64">
        <v>40448175</v>
      </c>
    </row>
    <row r="215" spans="1:29" s="9" customFormat="1" ht="12.75" customHeight="1">
      <c r="A215" s="26" t="s">
        <v>33</v>
      </c>
      <c r="B215" s="57" t="s">
        <v>463</v>
      </c>
      <c r="C215" s="58" t="s">
        <v>464</v>
      </c>
      <c r="D215" s="59">
        <v>9677710</v>
      </c>
      <c r="E215" s="60">
        <v>0</v>
      </c>
      <c r="F215" s="60">
        <v>3478261</v>
      </c>
      <c r="G215" s="60">
        <v>6052174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835271</v>
      </c>
      <c r="N215" s="61">
        <v>0</v>
      </c>
      <c r="O215" s="60">
        <v>0</v>
      </c>
      <c r="P215" s="60">
        <v>130000</v>
      </c>
      <c r="Q215" s="60">
        <v>0</v>
      </c>
      <c r="R215" s="60">
        <v>0</v>
      </c>
      <c r="S215" s="60">
        <v>850000</v>
      </c>
      <c r="T215" s="60">
        <v>110000</v>
      </c>
      <c r="U215" s="60">
        <v>270000</v>
      </c>
      <c r="V215" s="61">
        <v>550000</v>
      </c>
      <c r="W215" s="62">
        <v>0</v>
      </c>
      <c r="X215" s="61">
        <v>0</v>
      </c>
      <c r="Y215" s="63">
        <v>21953416</v>
      </c>
      <c r="Z215" s="62">
        <v>14538739</v>
      </c>
      <c r="AA215" s="61">
        <v>2500000</v>
      </c>
      <c r="AB215" s="61">
        <v>4914677</v>
      </c>
      <c r="AC215" s="64">
        <v>21953416</v>
      </c>
    </row>
    <row r="216" spans="1:29" s="9" customFormat="1" ht="12.75" customHeight="1">
      <c r="A216" s="26" t="s">
        <v>33</v>
      </c>
      <c r="B216" s="57" t="s">
        <v>465</v>
      </c>
      <c r="C216" s="58" t="s">
        <v>466</v>
      </c>
      <c r="D216" s="59">
        <v>0</v>
      </c>
      <c r="E216" s="60">
        <v>0</v>
      </c>
      <c r="F216" s="60">
        <v>3000000</v>
      </c>
      <c r="G216" s="60">
        <v>31805300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1">
        <v>0</v>
      </c>
      <c r="O216" s="60">
        <v>0</v>
      </c>
      <c r="P216" s="60">
        <v>0</v>
      </c>
      <c r="Q216" s="60">
        <v>0</v>
      </c>
      <c r="R216" s="60">
        <v>0</v>
      </c>
      <c r="S216" s="60">
        <v>0</v>
      </c>
      <c r="T216" s="60">
        <v>0</v>
      </c>
      <c r="U216" s="60">
        <v>0</v>
      </c>
      <c r="V216" s="61">
        <v>0</v>
      </c>
      <c r="W216" s="62">
        <v>0</v>
      </c>
      <c r="X216" s="61">
        <v>0</v>
      </c>
      <c r="Y216" s="63">
        <v>34805300</v>
      </c>
      <c r="Z216" s="62">
        <v>34805300</v>
      </c>
      <c r="AA216" s="61">
        <v>0</v>
      </c>
      <c r="AB216" s="61">
        <v>0</v>
      </c>
      <c r="AC216" s="64">
        <v>34805300</v>
      </c>
    </row>
    <row r="217" spans="1:29" s="9" customFormat="1" ht="12.75" customHeight="1">
      <c r="A217" s="26" t="s">
        <v>33</v>
      </c>
      <c r="B217" s="57" t="s">
        <v>467</v>
      </c>
      <c r="C217" s="58" t="s">
        <v>468</v>
      </c>
      <c r="D217" s="59">
        <v>21035132</v>
      </c>
      <c r="E217" s="60">
        <v>0</v>
      </c>
      <c r="F217" s="60">
        <v>15605000</v>
      </c>
      <c r="G217" s="60">
        <v>15362818</v>
      </c>
      <c r="H217" s="60">
        <v>11840000</v>
      </c>
      <c r="I217" s="60">
        <v>135000</v>
      </c>
      <c r="J217" s="60">
        <v>0</v>
      </c>
      <c r="K217" s="60">
        <v>0</v>
      </c>
      <c r="L217" s="60">
        <v>1050000</v>
      </c>
      <c r="M217" s="60">
        <v>4770000</v>
      </c>
      <c r="N217" s="61">
        <v>0</v>
      </c>
      <c r="O217" s="60">
        <v>0</v>
      </c>
      <c r="P217" s="60">
        <v>1365000</v>
      </c>
      <c r="Q217" s="60">
        <v>0</v>
      </c>
      <c r="R217" s="60">
        <v>0</v>
      </c>
      <c r="S217" s="60">
        <v>1003000</v>
      </c>
      <c r="T217" s="60">
        <v>401000</v>
      </c>
      <c r="U217" s="60">
        <v>1782300</v>
      </c>
      <c r="V217" s="61">
        <v>3370000</v>
      </c>
      <c r="W217" s="62">
        <v>0</v>
      </c>
      <c r="X217" s="61">
        <v>0</v>
      </c>
      <c r="Y217" s="63">
        <v>77719250</v>
      </c>
      <c r="Z217" s="62">
        <v>17687950</v>
      </c>
      <c r="AA217" s="61">
        <v>38125000</v>
      </c>
      <c r="AB217" s="61">
        <v>21906300</v>
      </c>
      <c r="AC217" s="64">
        <v>77719250</v>
      </c>
    </row>
    <row r="218" spans="1:29" s="9" customFormat="1" ht="12.75" customHeight="1">
      <c r="A218" s="26" t="s">
        <v>33</v>
      </c>
      <c r="B218" s="57" t="s">
        <v>469</v>
      </c>
      <c r="C218" s="58" t="s">
        <v>470</v>
      </c>
      <c r="D218" s="59">
        <v>42799802</v>
      </c>
      <c r="E218" s="60">
        <v>18050000</v>
      </c>
      <c r="F218" s="60">
        <v>32774783</v>
      </c>
      <c r="G218" s="60">
        <v>36348565</v>
      </c>
      <c r="H218" s="60">
        <v>58648058</v>
      </c>
      <c r="I218" s="60">
        <v>500000</v>
      </c>
      <c r="J218" s="60">
        <v>0</v>
      </c>
      <c r="K218" s="60">
        <v>0</v>
      </c>
      <c r="L218" s="60">
        <v>800000</v>
      </c>
      <c r="M218" s="60">
        <v>5095000</v>
      </c>
      <c r="N218" s="61">
        <v>0</v>
      </c>
      <c r="O218" s="60">
        <v>200000</v>
      </c>
      <c r="P218" s="60">
        <v>15150000</v>
      </c>
      <c r="Q218" s="60">
        <v>0</v>
      </c>
      <c r="R218" s="60">
        <v>0</v>
      </c>
      <c r="S218" s="60">
        <v>1821000</v>
      </c>
      <c r="T218" s="60">
        <v>457000</v>
      </c>
      <c r="U218" s="60">
        <v>2459983</v>
      </c>
      <c r="V218" s="61">
        <v>5766200</v>
      </c>
      <c r="W218" s="62">
        <v>0</v>
      </c>
      <c r="X218" s="61">
        <v>0</v>
      </c>
      <c r="Y218" s="63">
        <v>220870391</v>
      </c>
      <c r="Z218" s="62">
        <v>60606694</v>
      </c>
      <c r="AA218" s="61">
        <v>9000000</v>
      </c>
      <c r="AB218" s="61">
        <v>151263697</v>
      </c>
      <c r="AC218" s="64">
        <v>220870391</v>
      </c>
    </row>
    <row r="219" spans="1:29" s="9" customFormat="1" ht="12.75" customHeight="1">
      <c r="A219" s="26" t="s">
        <v>33</v>
      </c>
      <c r="B219" s="57" t="s">
        <v>107</v>
      </c>
      <c r="C219" s="58" t="s">
        <v>108</v>
      </c>
      <c r="D219" s="59">
        <v>45456786</v>
      </c>
      <c r="E219" s="60">
        <v>6300000</v>
      </c>
      <c r="F219" s="60">
        <v>65960000</v>
      </c>
      <c r="G219" s="60">
        <v>108870435</v>
      </c>
      <c r="H219" s="60">
        <v>42330000</v>
      </c>
      <c r="I219" s="60">
        <v>1500000</v>
      </c>
      <c r="J219" s="60">
        <v>0</v>
      </c>
      <c r="K219" s="60">
        <v>0</v>
      </c>
      <c r="L219" s="60">
        <v>1490000</v>
      </c>
      <c r="M219" s="60">
        <v>9355000</v>
      </c>
      <c r="N219" s="61">
        <v>0</v>
      </c>
      <c r="O219" s="60">
        <v>750000</v>
      </c>
      <c r="P219" s="60">
        <v>4860000</v>
      </c>
      <c r="Q219" s="60">
        <v>0</v>
      </c>
      <c r="R219" s="60">
        <v>100000</v>
      </c>
      <c r="S219" s="60">
        <v>1127000</v>
      </c>
      <c r="T219" s="60">
        <v>1169500</v>
      </c>
      <c r="U219" s="60">
        <v>7022500</v>
      </c>
      <c r="V219" s="61">
        <v>9700000</v>
      </c>
      <c r="W219" s="62">
        <v>1000000</v>
      </c>
      <c r="X219" s="61">
        <v>0</v>
      </c>
      <c r="Y219" s="63">
        <v>306991221</v>
      </c>
      <c r="Z219" s="62">
        <v>47750435</v>
      </c>
      <c r="AA219" s="61">
        <v>189355000</v>
      </c>
      <c r="AB219" s="61">
        <v>69885786</v>
      </c>
      <c r="AC219" s="64">
        <v>306991221</v>
      </c>
    </row>
    <row r="220" spans="1:29" s="9" customFormat="1" ht="12.75" customHeight="1">
      <c r="A220" s="26" t="s">
        <v>33</v>
      </c>
      <c r="B220" s="57" t="s">
        <v>471</v>
      </c>
      <c r="C220" s="58" t="s">
        <v>472</v>
      </c>
      <c r="D220" s="59">
        <v>18750000</v>
      </c>
      <c r="E220" s="60">
        <v>0</v>
      </c>
      <c r="F220" s="60">
        <v>10375200</v>
      </c>
      <c r="G220" s="60">
        <v>16820200</v>
      </c>
      <c r="H220" s="60">
        <v>250000</v>
      </c>
      <c r="I220" s="60">
        <v>0</v>
      </c>
      <c r="J220" s="60">
        <v>0</v>
      </c>
      <c r="K220" s="60">
        <v>0</v>
      </c>
      <c r="L220" s="60">
        <v>0</v>
      </c>
      <c r="M220" s="60">
        <v>692000</v>
      </c>
      <c r="N220" s="61">
        <v>0</v>
      </c>
      <c r="O220" s="60">
        <v>0</v>
      </c>
      <c r="P220" s="60">
        <v>1000000</v>
      </c>
      <c r="Q220" s="60">
        <v>0</v>
      </c>
      <c r="R220" s="60">
        <v>350000</v>
      </c>
      <c r="S220" s="60">
        <v>500000</v>
      </c>
      <c r="T220" s="60">
        <v>217300</v>
      </c>
      <c r="U220" s="60">
        <v>1150000</v>
      </c>
      <c r="V220" s="61">
        <v>856500</v>
      </c>
      <c r="W220" s="62">
        <v>0</v>
      </c>
      <c r="X220" s="61">
        <v>0</v>
      </c>
      <c r="Y220" s="63">
        <v>50961200</v>
      </c>
      <c r="Z220" s="62">
        <v>27411200</v>
      </c>
      <c r="AA220" s="61">
        <v>17000000</v>
      </c>
      <c r="AB220" s="61">
        <v>6550000</v>
      </c>
      <c r="AC220" s="64">
        <v>50961200</v>
      </c>
    </row>
    <row r="221" spans="1:29" s="9" customFormat="1" ht="12.75" customHeight="1">
      <c r="A221" s="26" t="s">
        <v>33</v>
      </c>
      <c r="B221" s="57" t="s">
        <v>473</v>
      </c>
      <c r="C221" s="58" t="s">
        <v>474</v>
      </c>
      <c r="D221" s="59">
        <v>5545595</v>
      </c>
      <c r="E221" s="60">
        <v>0</v>
      </c>
      <c r="F221" s="60">
        <v>6040000</v>
      </c>
      <c r="G221" s="60">
        <v>13511115</v>
      </c>
      <c r="H221" s="60">
        <v>9774782</v>
      </c>
      <c r="I221" s="60">
        <v>0</v>
      </c>
      <c r="J221" s="60">
        <v>0</v>
      </c>
      <c r="K221" s="60">
        <v>0</v>
      </c>
      <c r="L221" s="60">
        <v>0</v>
      </c>
      <c r="M221" s="60">
        <v>800000</v>
      </c>
      <c r="N221" s="61">
        <v>0</v>
      </c>
      <c r="O221" s="60">
        <v>0</v>
      </c>
      <c r="P221" s="60">
        <v>0</v>
      </c>
      <c r="Q221" s="60">
        <v>0</v>
      </c>
      <c r="R221" s="60">
        <v>0</v>
      </c>
      <c r="S221" s="60">
        <v>450000</v>
      </c>
      <c r="T221" s="60">
        <v>20000</v>
      </c>
      <c r="U221" s="60">
        <v>2950000</v>
      </c>
      <c r="V221" s="61">
        <v>4200000</v>
      </c>
      <c r="W221" s="62">
        <v>0</v>
      </c>
      <c r="X221" s="61">
        <v>0</v>
      </c>
      <c r="Y221" s="63">
        <v>43291492</v>
      </c>
      <c r="Z221" s="62">
        <v>25461492</v>
      </c>
      <c r="AA221" s="61">
        <v>0</v>
      </c>
      <c r="AB221" s="61">
        <v>17830000</v>
      </c>
      <c r="AC221" s="64">
        <v>43291492</v>
      </c>
    </row>
    <row r="222" spans="1:29" s="9" customFormat="1" ht="12.75" customHeight="1">
      <c r="A222" s="26" t="s">
        <v>33</v>
      </c>
      <c r="B222" s="57" t="s">
        <v>475</v>
      </c>
      <c r="C222" s="58" t="s">
        <v>476</v>
      </c>
      <c r="D222" s="59">
        <v>48772330</v>
      </c>
      <c r="E222" s="60">
        <v>3000000</v>
      </c>
      <c r="F222" s="60">
        <v>7717391</v>
      </c>
      <c r="G222" s="60">
        <v>40476087</v>
      </c>
      <c r="H222" s="60">
        <v>26000000</v>
      </c>
      <c r="I222" s="60">
        <v>0</v>
      </c>
      <c r="J222" s="60">
        <v>0</v>
      </c>
      <c r="K222" s="60">
        <v>0</v>
      </c>
      <c r="L222" s="60">
        <v>0</v>
      </c>
      <c r="M222" s="60">
        <v>7911061</v>
      </c>
      <c r="N222" s="61">
        <v>0</v>
      </c>
      <c r="O222" s="60">
        <v>0</v>
      </c>
      <c r="P222" s="60">
        <v>1100000</v>
      </c>
      <c r="Q222" s="60">
        <v>0</v>
      </c>
      <c r="R222" s="60">
        <v>0</v>
      </c>
      <c r="S222" s="60">
        <v>0</v>
      </c>
      <c r="T222" s="60">
        <v>200000</v>
      </c>
      <c r="U222" s="60">
        <v>1250000</v>
      </c>
      <c r="V222" s="61">
        <v>14800000</v>
      </c>
      <c r="W222" s="62">
        <v>0</v>
      </c>
      <c r="X222" s="61">
        <v>0</v>
      </c>
      <c r="Y222" s="63">
        <v>151226869</v>
      </c>
      <c r="Z222" s="62">
        <v>70226869</v>
      </c>
      <c r="AA222" s="61">
        <v>70000000</v>
      </c>
      <c r="AB222" s="61">
        <v>11000000</v>
      </c>
      <c r="AC222" s="64">
        <v>151226869</v>
      </c>
    </row>
    <row r="223" spans="1:29" s="9" customFormat="1" ht="12.75" customHeight="1">
      <c r="A223" s="26" t="s">
        <v>33</v>
      </c>
      <c r="B223" s="57" t="s">
        <v>477</v>
      </c>
      <c r="C223" s="58" t="s">
        <v>478</v>
      </c>
      <c r="D223" s="59">
        <v>3773526</v>
      </c>
      <c r="E223" s="60">
        <v>1214600</v>
      </c>
      <c r="F223" s="60">
        <v>4581920</v>
      </c>
      <c r="G223" s="60">
        <v>1538374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1">
        <v>0</v>
      </c>
      <c r="O223" s="60">
        <v>0</v>
      </c>
      <c r="P223" s="60">
        <v>0</v>
      </c>
      <c r="Q223" s="60">
        <v>0</v>
      </c>
      <c r="R223" s="60">
        <v>0</v>
      </c>
      <c r="S223" s="60">
        <v>0</v>
      </c>
      <c r="T223" s="60">
        <v>0</v>
      </c>
      <c r="U223" s="60">
        <v>0</v>
      </c>
      <c r="V223" s="61">
        <v>0</v>
      </c>
      <c r="W223" s="62">
        <v>0</v>
      </c>
      <c r="X223" s="61">
        <v>0</v>
      </c>
      <c r="Y223" s="63">
        <v>11108420</v>
      </c>
      <c r="Z223" s="62">
        <v>11108420</v>
      </c>
      <c r="AA223" s="61">
        <v>0</v>
      </c>
      <c r="AB223" s="61">
        <v>0</v>
      </c>
      <c r="AC223" s="64">
        <v>11108420</v>
      </c>
    </row>
    <row r="224" spans="1:29" s="9" customFormat="1" ht="12.75" customHeight="1">
      <c r="A224" s="26" t="s">
        <v>33</v>
      </c>
      <c r="B224" s="57" t="s">
        <v>479</v>
      </c>
      <c r="C224" s="58" t="s">
        <v>480</v>
      </c>
      <c r="D224" s="59">
        <v>2916231</v>
      </c>
      <c r="E224" s="60">
        <v>0</v>
      </c>
      <c r="F224" s="60">
        <v>4000000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4776869</v>
      </c>
      <c r="N224" s="61">
        <v>0</v>
      </c>
      <c r="O224" s="60">
        <v>0</v>
      </c>
      <c r="P224" s="60">
        <v>0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1">
        <v>0</v>
      </c>
      <c r="W224" s="62">
        <v>0</v>
      </c>
      <c r="X224" s="61">
        <v>0</v>
      </c>
      <c r="Y224" s="63">
        <v>11693100</v>
      </c>
      <c r="Z224" s="62">
        <v>10475940</v>
      </c>
      <c r="AA224" s="61">
        <v>0</v>
      </c>
      <c r="AB224" s="61">
        <v>1217160</v>
      </c>
      <c r="AC224" s="64">
        <v>11693100</v>
      </c>
    </row>
    <row r="225" spans="1:29" s="9" customFormat="1" ht="12.75" customHeight="1">
      <c r="A225" s="26" t="s">
        <v>33</v>
      </c>
      <c r="B225" s="57" t="s">
        <v>481</v>
      </c>
      <c r="C225" s="58" t="s">
        <v>482</v>
      </c>
      <c r="D225" s="59">
        <v>2864299</v>
      </c>
      <c r="E225" s="60">
        <v>5185883</v>
      </c>
      <c r="F225" s="60">
        <v>7000000</v>
      </c>
      <c r="G225" s="60">
        <v>2705926</v>
      </c>
      <c r="H225" s="60">
        <v>0</v>
      </c>
      <c r="I225" s="60">
        <v>532875</v>
      </c>
      <c r="J225" s="60">
        <v>0</v>
      </c>
      <c r="K225" s="60">
        <v>0</v>
      </c>
      <c r="L225" s="60">
        <v>0</v>
      </c>
      <c r="M225" s="60">
        <v>3769467</v>
      </c>
      <c r="N225" s="61">
        <v>0</v>
      </c>
      <c r="O225" s="60">
        <v>0</v>
      </c>
      <c r="P225" s="60">
        <v>0</v>
      </c>
      <c r="Q225" s="60">
        <v>0</v>
      </c>
      <c r="R225" s="60">
        <v>0</v>
      </c>
      <c r="S225" s="60">
        <v>465000</v>
      </c>
      <c r="T225" s="60">
        <v>0</v>
      </c>
      <c r="U225" s="60">
        <v>0</v>
      </c>
      <c r="V225" s="61">
        <v>0</v>
      </c>
      <c r="W225" s="62">
        <v>0</v>
      </c>
      <c r="X225" s="61">
        <v>0</v>
      </c>
      <c r="Y225" s="63">
        <v>22523450</v>
      </c>
      <c r="Z225" s="62">
        <v>22058450</v>
      </c>
      <c r="AA225" s="61">
        <v>0</v>
      </c>
      <c r="AB225" s="61">
        <v>465000</v>
      </c>
      <c r="AC225" s="64">
        <v>22523450</v>
      </c>
    </row>
    <row r="226" spans="1:29" s="9" customFormat="1" ht="12.75" customHeight="1">
      <c r="A226" s="27" t="s">
        <v>0</v>
      </c>
      <c r="B226" s="66" t="s">
        <v>640</v>
      </c>
      <c r="C226" s="67" t="s">
        <v>0</v>
      </c>
      <c r="D226" s="68">
        <f aca="true" t="shared" si="1" ref="D226:AC226">SUM(D21:D225)</f>
        <v>6643897328</v>
      </c>
      <c r="E226" s="69">
        <f t="shared" si="1"/>
        <v>337189995</v>
      </c>
      <c r="F226" s="69">
        <f t="shared" si="1"/>
        <v>3184501789</v>
      </c>
      <c r="G226" s="69">
        <f t="shared" si="1"/>
        <v>5151385171</v>
      </c>
      <c r="H226" s="69">
        <f t="shared" si="1"/>
        <v>2956072773</v>
      </c>
      <c r="I226" s="69">
        <f t="shared" si="1"/>
        <v>352500700</v>
      </c>
      <c r="J226" s="69">
        <f t="shared" si="1"/>
        <v>7180314</v>
      </c>
      <c r="K226" s="69">
        <f t="shared" si="1"/>
        <v>26421304</v>
      </c>
      <c r="L226" s="69">
        <f t="shared" si="1"/>
        <v>34573246</v>
      </c>
      <c r="M226" s="69">
        <f t="shared" si="1"/>
        <v>2041317371</v>
      </c>
      <c r="N226" s="70">
        <f t="shared" si="1"/>
        <v>5927733</v>
      </c>
      <c r="O226" s="69">
        <f t="shared" si="1"/>
        <v>55690162</v>
      </c>
      <c r="P226" s="69">
        <f t="shared" si="1"/>
        <v>558968178</v>
      </c>
      <c r="Q226" s="69">
        <f t="shared" si="1"/>
        <v>361008</v>
      </c>
      <c r="R226" s="69">
        <f t="shared" si="1"/>
        <v>91771500</v>
      </c>
      <c r="S226" s="69">
        <f t="shared" si="1"/>
        <v>192644967</v>
      </c>
      <c r="T226" s="69">
        <f t="shared" si="1"/>
        <v>123474891</v>
      </c>
      <c r="U226" s="69">
        <f t="shared" si="1"/>
        <v>489804396</v>
      </c>
      <c r="V226" s="70">
        <f t="shared" si="1"/>
        <v>501235647</v>
      </c>
      <c r="W226" s="71">
        <f t="shared" si="1"/>
        <v>13915719</v>
      </c>
      <c r="X226" s="70">
        <f t="shared" si="1"/>
        <v>0</v>
      </c>
      <c r="Y226" s="72">
        <f t="shared" si="1"/>
        <v>22768834192</v>
      </c>
      <c r="Z226" s="71">
        <f t="shared" si="1"/>
        <v>16645531308</v>
      </c>
      <c r="AA226" s="70">
        <f t="shared" si="1"/>
        <v>1035070759</v>
      </c>
      <c r="AB226" s="70">
        <f t="shared" si="1"/>
        <v>4871489620</v>
      </c>
      <c r="AC226" s="73">
        <f t="shared" si="1"/>
        <v>22552091687</v>
      </c>
    </row>
    <row r="227" spans="1:29" s="9" customFormat="1" ht="12.75" customHeight="1">
      <c r="A227" s="26" t="s">
        <v>0</v>
      </c>
      <c r="B227" s="57"/>
      <c r="C227" s="58"/>
      <c r="D227" s="59"/>
      <c r="E227" s="60"/>
      <c r="F227" s="60"/>
      <c r="G227" s="60"/>
      <c r="H227" s="60"/>
      <c r="I227" s="60"/>
      <c r="J227" s="60"/>
      <c r="K227" s="60"/>
      <c r="L227" s="60"/>
      <c r="M227" s="60"/>
      <c r="N227" s="61"/>
      <c r="O227" s="60"/>
      <c r="P227" s="60"/>
      <c r="Q227" s="60"/>
      <c r="R227" s="60"/>
      <c r="S227" s="60"/>
      <c r="T227" s="60"/>
      <c r="U227" s="60"/>
      <c r="V227" s="61"/>
      <c r="W227" s="62"/>
      <c r="X227" s="61"/>
      <c r="Y227" s="63"/>
      <c r="Z227" s="62"/>
      <c r="AA227" s="61"/>
      <c r="AB227" s="61"/>
      <c r="AC227" s="64"/>
    </row>
    <row r="228" spans="1:29" s="9" customFormat="1" ht="12.75" customHeight="1">
      <c r="A228" s="19" t="s">
        <v>0</v>
      </c>
      <c r="B228" s="110" t="s">
        <v>483</v>
      </c>
      <c r="C228" s="111" t="s">
        <v>0</v>
      </c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4"/>
      <c r="X228" s="113"/>
      <c r="Y228" s="115"/>
      <c r="Z228" s="114"/>
      <c r="AA228" s="113"/>
      <c r="AB228" s="113"/>
      <c r="AC228" s="115"/>
    </row>
    <row r="229" spans="1:29" s="9" customFormat="1" ht="12.75" customHeight="1">
      <c r="A229" s="26" t="s">
        <v>0</v>
      </c>
      <c r="B229" s="57"/>
      <c r="C229" s="58"/>
      <c r="D229" s="59"/>
      <c r="E229" s="60"/>
      <c r="F229" s="60"/>
      <c r="G229" s="60"/>
      <c r="H229" s="60"/>
      <c r="I229" s="60"/>
      <c r="J229" s="60"/>
      <c r="K229" s="60"/>
      <c r="L229" s="60"/>
      <c r="M229" s="60"/>
      <c r="N229" s="61"/>
      <c r="O229" s="60"/>
      <c r="P229" s="60"/>
      <c r="Q229" s="60"/>
      <c r="R229" s="60"/>
      <c r="S229" s="60"/>
      <c r="T229" s="60"/>
      <c r="U229" s="60"/>
      <c r="V229" s="61"/>
      <c r="W229" s="62"/>
      <c r="X229" s="61"/>
      <c r="Y229" s="63"/>
      <c r="Z229" s="62"/>
      <c r="AA229" s="61"/>
      <c r="AB229" s="61"/>
      <c r="AC229" s="64"/>
    </row>
    <row r="230" spans="1:29" s="9" customFormat="1" ht="12.75" customHeight="1">
      <c r="A230" s="26" t="s">
        <v>33</v>
      </c>
      <c r="B230" s="57" t="s">
        <v>484</v>
      </c>
      <c r="C230" s="58" t="s">
        <v>485</v>
      </c>
      <c r="D230" s="59">
        <v>0</v>
      </c>
      <c r="E230" s="60">
        <v>0</v>
      </c>
      <c r="F230" s="60">
        <v>0</v>
      </c>
      <c r="G230" s="60">
        <v>200000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50000</v>
      </c>
      <c r="N230" s="61">
        <v>0</v>
      </c>
      <c r="O230" s="60">
        <v>0</v>
      </c>
      <c r="P230" s="60">
        <v>2350000</v>
      </c>
      <c r="Q230" s="60">
        <v>0</v>
      </c>
      <c r="R230" s="60">
        <v>1145036</v>
      </c>
      <c r="S230" s="60">
        <v>2296000</v>
      </c>
      <c r="T230" s="60">
        <v>831669</v>
      </c>
      <c r="U230" s="60">
        <v>4934474</v>
      </c>
      <c r="V230" s="61">
        <v>2752821</v>
      </c>
      <c r="W230" s="62">
        <v>0</v>
      </c>
      <c r="X230" s="61">
        <v>0</v>
      </c>
      <c r="Y230" s="63">
        <v>14560000</v>
      </c>
      <c r="Z230" s="62">
        <v>0</v>
      </c>
      <c r="AA230" s="61">
        <v>0</v>
      </c>
      <c r="AB230" s="61">
        <v>14560000</v>
      </c>
      <c r="AC230" s="64">
        <v>14560000</v>
      </c>
    </row>
    <row r="231" spans="1:29" s="9" customFormat="1" ht="12.75" customHeight="1">
      <c r="A231" s="26" t="s">
        <v>33</v>
      </c>
      <c r="B231" s="57" t="s">
        <v>486</v>
      </c>
      <c r="C231" s="58" t="s">
        <v>487</v>
      </c>
      <c r="D231" s="59">
        <v>0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1">
        <v>0</v>
      </c>
      <c r="O231" s="60">
        <v>0</v>
      </c>
      <c r="P231" s="60">
        <v>10000000</v>
      </c>
      <c r="Q231" s="60">
        <v>0</v>
      </c>
      <c r="R231" s="60">
        <v>800000</v>
      </c>
      <c r="S231" s="60">
        <v>900000</v>
      </c>
      <c r="T231" s="60">
        <v>0</v>
      </c>
      <c r="U231" s="60">
        <v>0</v>
      </c>
      <c r="V231" s="61">
        <v>0</v>
      </c>
      <c r="W231" s="62">
        <v>0</v>
      </c>
      <c r="X231" s="61">
        <v>0</v>
      </c>
      <c r="Y231" s="63">
        <v>11700000</v>
      </c>
      <c r="Z231" s="62">
        <v>0</v>
      </c>
      <c r="AA231" s="61">
        <v>0</v>
      </c>
      <c r="AB231" s="61">
        <v>11700000</v>
      </c>
      <c r="AC231" s="64">
        <v>11700000</v>
      </c>
    </row>
    <row r="232" spans="1:29" s="9" customFormat="1" ht="12.75" customHeight="1">
      <c r="A232" s="26" t="s">
        <v>33</v>
      </c>
      <c r="B232" s="57" t="s">
        <v>488</v>
      </c>
      <c r="C232" s="58" t="s">
        <v>489</v>
      </c>
      <c r="D232" s="59">
        <v>0</v>
      </c>
      <c r="E232" s="60">
        <v>0</v>
      </c>
      <c r="F232" s="60">
        <v>0</v>
      </c>
      <c r="G232" s="60">
        <v>645016608</v>
      </c>
      <c r="H232" s="60">
        <v>65950632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1">
        <v>0</v>
      </c>
      <c r="O232" s="60">
        <v>0</v>
      </c>
      <c r="P232" s="60">
        <v>0</v>
      </c>
      <c r="Q232" s="60">
        <v>0</v>
      </c>
      <c r="R232" s="60">
        <v>10000008</v>
      </c>
      <c r="S232" s="60">
        <v>0</v>
      </c>
      <c r="T232" s="60">
        <v>0</v>
      </c>
      <c r="U232" s="60">
        <v>0</v>
      </c>
      <c r="V232" s="61">
        <v>0</v>
      </c>
      <c r="W232" s="62">
        <v>0</v>
      </c>
      <c r="X232" s="61">
        <v>0</v>
      </c>
      <c r="Y232" s="63">
        <v>720967248</v>
      </c>
      <c r="Z232" s="62">
        <v>710967240</v>
      </c>
      <c r="AA232" s="61">
        <v>0</v>
      </c>
      <c r="AB232" s="61">
        <v>0</v>
      </c>
      <c r="AC232" s="64">
        <v>710967240</v>
      </c>
    </row>
    <row r="233" spans="1:29" s="9" customFormat="1" ht="12.75" customHeight="1">
      <c r="A233" s="26" t="s">
        <v>33</v>
      </c>
      <c r="B233" s="57" t="s">
        <v>490</v>
      </c>
      <c r="C233" s="58" t="s">
        <v>491</v>
      </c>
      <c r="D233" s="59">
        <v>0</v>
      </c>
      <c r="E233" s="60">
        <v>0</v>
      </c>
      <c r="F233" s="60">
        <v>0</v>
      </c>
      <c r="G233" s="60">
        <v>325148300</v>
      </c>
      <c r="H233" s="60">
        <v>13000000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1">
        <v>0</v>
      </c>
      <c r="O233" s="60">
        <v>0</v>
      </c>
      <c r="P233" s="60">
        <v>0</v>
      </c>
      <c r="Q233" s="60">
        <v>0</v>
      </c>
      <c r="R233" s="60">
        <v>0</v>
      </c>
      <c r="S233" s="60">
        <v>1243840</v>
      </c>
      <c r="T233" s="60">
        <v>378560</v>
      </c>
      <c r="U233" s="60">
        <v>0</v>
      </c>
      <c r="V233" s="61">
        <v>0</v>
      </c>
      <c r="W233" s="62">
        <v>0</v>
      </c>
      <c r="X233" s="61">
        <v>0</v>
      </c>
      <c r="Y233" s="63">
        <v>339770700</v>
      </c>
      <c r="Z233" s="62">
        <v>338148300</v>
      </c>
      <c r="AA233" s="61">
        <v>0</v>
      </c>
      <c r="AB233" s="61">
        <v>1622400</v>
      </c>
      <c r="AC233" s="64">
        <v>339770700</v>
      </c>
    </row>
    <row r="234" spans="1:29" s="9" customFormat="1" ht="12.75" customHeight="1">
      <c r="A234" s="26" t="s">
        <v>33</v>
      </c>
      <c r="B234" s="57" t="s">
        <v>492</v>
      </c>
      <c r="C234" s="58" t="s">
        <v>493</v>
      </c>
      <c r="D234" s="59">
        <v>0</v>
      </c>
      <c r="E234" s="60">
        <v>0</v>
      </c>
      <c r="F234" s="60">
        <v>0</v>
      </c>
      <c r="G234" s="60">
        <v>90203696</v>
      </c>
      <c r="H234" s="60">
        <v>2000000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1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  <c r="V234" s="61">
        <v>0</v>
      </c>
      <c r="W234" s="62">
        <v>0</v>
      </c>
      <c r="X234" s="61">
        <v>0</v>
      </c>
      <c r="Y234" s="63">
        <v>92203696</v>
      </c>
      <c r="Z234" s="62">
        <v>92203696</v>
      </c>
      <c r="AA234" s="61">
        <v>0</v>
      </c>
      <c r="AB234" s="61">
        <v>0</v>
      </c>
      <c r="AC234" s="64">
        <v>92203696</v>
      </c>
    </row>
    <row r="235" spans="1:29" s="9" customFormat="1" ht="12.75" customHeight="1">
      <c r="A235" s="26" t="s">
        <v>33</v>
      </c>
      <c r="B235" s="57" t="s">
        <v>494</v>
      </c>
      <c r="C235" s="58" t="s">
        <v>495</v>
      </c>
      <c r="D235" s="59">
        <v>3159000</v>
      </c>
      <c r="E235" s="60">
        <v>0</v>
      </c>
      <c r="F235" s="60">
        <v>0</v>
      </c>
      <c r="G235" s="60">
        <v>1326062022</v>
      </c>
      <c r="H235" s="60">
        <v>5004101</v>
      </c>
      <c r="I235" s="60">
        <v>0</v>
      </c>
      <c r="J235" s="60">
        <v>0</v>
      </c>
      <c r="K235" s="60">
        <v>0</v>
      </c>
      <c r="L235" s="60">
        <v>80000</v>
      </c>
      <c r="M235" s="60">
        <v>26510856</v>
      </c>
      <c r="N235" s="61">
        <v>0</v>
      </c>
      <c r="O235" s="60">
        <v>0</v>
      </c>
      <c r="P235" s="60">
        <v>4399072</v>
      </c>
      <c r="Q235" s="60">
        <v>0</v>
      </c>
      <c r="R235" s="60">
        <v>5930309</v>
      </c>
      <c r="S235" s="60">
        <v>2259135</v>
      </c>
      <c r="T235" s="60">
        <v>2773023</v>
      </c>
      <c r="U235" s="60">
        <v>1497792</v>
      </c>
      <c r="V235" s="61">
        <v>4895316</v>
      </c>
      <c r="W235" s="62">
        <v>0</v>
      </c>
      <c r="X235" s="61">
        <v>0</v>
      </c>
      <c r="Y235" s="63">
        <v>1382570626</v>
      </c>
      <c r="Z235" s="62">
        <v>1315412040</v>
      </c>
      <c r="AA235" s="61">
        <v>0</v>
      </c>
      <c r="AB235" s="61">
        <v>67158586</v>
      </c>
      <c r="AC235" s="64">
        <v>1382570626</v>
      </c>
    </row>
    <row r="236" spans="1:29" s="9" customFormat="1" ht="12.75" customHeight="1">
      <c r="A236" s="26" t="s">
        <v>33</v>
      </c>
      <c r="B236" s="57" t="s">
        <v>496</v>
      </c>
      <c r="C236" s="58" t="s">
        <v>497</v>
      </c>
      <c r="D236" s="59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1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23144</v>
      </c>
      <c r="U236" s="60">
        <v>0</v>
      </c>
      <c r="V236" s="61">
        <v>0</v>
      </c>
      <c r="W236" s="62">
        <v>0</v>
      </c>
      <c r="X236" s="61">
        <v>0</v>
      </c>
      <c r="Y236" s="63">
        <v>23144</v>
      </c>
      <c r="Z236" s="62">
        <v>0</v>
      </c>
      <c r="AA236" s="61">
        <v>0</v>
      </c>
      <c r="AB236" s="61">
        <v>23144</v>
      </c>
      <c r="AC236" s="64">
        <v>23144</v>
      </c>
    </row>
    <row r="237" spans="1:29" s="9" customFormat="1" ht="12.75" customHeight="1">
      <c r="A237" s="26" t="s">
        <v>33</v>
      </c>
      <c r="B237" s="57" t="s">
        <v>498</v>
      </c>
      <c r="C237" s="58" t="s">
        <v>499</v>
      </c>
      <c r="D237" s="59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1">
        <v>0</v>
      </c>
      <c r="O237" s="60">
        <v>0</v>
      </c>
      <c r="P237" s="60">
        <v>50000</v>
      </c>
      <c r="Q237" s="60">
        <v>0</v>
      </c>
      <c r="R237" s="60">
        <v>300000</v>
      </c>
      <c r="S237" s="60">
        <v>0</v>
      </c>
      <c r="T237" s="60">
        <v>850000</v>
      </c>
      <c r="U237" s="60">
        <v>0</v>
      </c>
      <c r="V237" s="61">
        <v>6200000</v>
      </c>
      <c r="W237" s="62">
        <v>0</v>
      </c>
      <c r="X237" s="61">
        <v>0</v>
      </c>
      <c r="Y237" s="63">
        <v>7400000</v>
      </c>
      <c r="Z237" s="62">
        <v>0</v>
      </c>
      <c r="AA237" s="61">
        <v>0</v>
      </c>
      <c r="AB237" s="61">
        <v>7400000</v>
      </c>
      <c r="AC237" s="64">
        <v>7400000</v>
      </c>
    </row>
    <row r="238" spans="1:29" s="9" customFormat="1" ht="12.75" customHeight="1">
      <c r="A238" s="26" t="s">
        <v>33</v>
      </c>
      <c r="B238" s="57" t="s">
        <v>500</v>
      </c>
      <c r="C238" s="58" t="s">
        <v>501</v>
      </c>
      <c r="D238" s="59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1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261000</v>
      </c>
      <c r="U238" s="60">
        <v>0</v>
      </c>
      <c r="V238" s="61">
        <v>0</v>
      </c>
      <c r="W238" s="62">
        <v>0</v>
      </c>
      <c r="X238" s="61">
        <v>0</v>
      </c>
      <c r="Y238" s="63">
        <v>261000</v>
      </c>
      <c r="Z238" s="62">
        <v>0</v>
      </c>
      <c r="AA238" s="61">
        <v>0</v>
      </c>
      <c r="AB238" s="61">
        <v>0</v>
      </c>
      <c r="AC238" s="64">
        <v>0</v>
      </c>
    </row>
    <row r="239" spans="1:29" s="9" customFormat="1" ht="12.75" customHeight="1">
      <c r="A239" s="26" t="s">
        <v>33</v>
      </c>
      <c r="B239" s="57" t="s">
        <v>502</v>
      </c>
      <c r="C239" s="58" t="s">
        <v>503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16000000</v>
      </c>
      <c r="J239" s="60">
        <v>0</v>
      </c>
      <c r="K239" s="60">
        <v>0</v>
      </c>
      <c r="L239" s="60">
        <v>0</v>
      </c>
      <c r="M239" s="60">
        <v>2530000</v>
      </c>
      <c r="N239" s="61">
        <v>0</v>
      </c>
      <c r="O239" s="60">
        <v>0</v>
      </c>
      <c r="P239" s="60">
        <v>4340000</v>
      </c>
      <c r="Q239" s="60">
        <v>0</v>
      </c>
      <c r="R239" s="60">
        <v>25000</v>
      </c>
      <c r="S239" s="60">
        <v>2700000</v>
      </c>
      <c r="T239" s="60">
        <v>250000</v>
      </c>
      <c r="U239" s="60">
        <v>4327500</v>
      </c>
      <c r="V239" s="61">
        <v>10360000</v>
      </c>
      <c r="W239" s="62">
        <v>0</v>
      </c>
      <c r="X239" s="61">
        <v>0</v>
      </c>
      <c r="Y239" s="63">
        <v>40532500</v>
      </c>
      <c r="Z239" s="62">
        <v>736500</v>
      </c>
      <c r="AA239" s="61">
        <v>0</v>
      </c>
      <c r="AB239" s="61">
        <v>39796000</v>
      </c>
      <c r="AC239" s="64">
        <v>40532500</v>
      </c>
    </row>
    <row r="240" spans="1:29" s="9" customFormat="1" ht="12.75" customHeight="1">
      <c r="A240" s="26" t="s">
        <v>33</v>
      </c>
      <c r="B240" s="57" t="s">
        <v>504</v>
      </c>
      <c r="C240" s="58" t="s">
        <v>505</v>
      </c>
      <c r="D240" s="59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1">
        <v>0</v>
      </c>
      <c r="O240" s="60">
        <v>0</v>
      </c>
      <c r="P240" s="60">
        <v>108800</v>
      </c>
      <c r="Q240" s="60">
        <v>0</v>
      </c>
      <c r="R240" s="60">
        <v>272000</v>
      </c>
      <c r="S240" s="60">
        <v>0</v>
      </c>
      <c r="T240" s="60">
        <v>141300</v>
      </c>
      <c r="U240" s="60">
        <v>0</v>
      </c>
      <c r="V240" s="61">
        <v>0</v>
      </c>
      <c r="W240" s="62">
        <v>0</v>
      </c>
      <c r="X240" s="61">
        <v>0</v>
      </c>
      <c r="Y240" s="63">
        <v>522100</v>
      </c>
      <c r="Z240" s="62">
        <v>0</v>
      </c>
      <c r="AA240" s="61">
        <v>0</v>
      </c>
      <c r="AB240" s="61">
        <v>522100</v>
      </c>
      <c r="AC240" s="64">
        <v>522100</v>
      </c>
    </row>
    <row r="241" spans="1:29" s="9" customFormat="1" ht="12.75" customHeight="1">
      <c r="A241" s="26" t="s">
        <v>33</v>
      </c>
      <c r="B241" s="57" t="s">
        <v>506</v>
      </c>
      <c r="C241" s="58" t="s">
        <v>507</v>
      </c>
      <c r="D241" s="59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1">
        <v>0</v>
      </c>
      <c r="O241" s="60">
        <v>0</v>
      </c>
      <c r="P241" s="60">
        <v>0</v>
      </c>
      <c r="Q241" s="60">
        <v>0</v>
      </c>
      <c r="R241" s="60">
        <v>49613</v>
      </c>
      <c r="S241" s="60">
        <v>93161</v>
      </c>
      <c r="T241" s="60">
        <v>11025</v>
      </c>
      <c r="U241" s="60">
        <v>0</v>
      </c>
      <c r="V241" s="61">
        <v>0</v>
      </c>
      <c r="W241" s="62">
        <v>0</v>
      </c>
      <c r="X241" s="61">
        <v>0</v>
      </c>
      <c r="Y241" s="63">
        <v>153799</v>
      </c>
      <c r="Z241" s="62">
        <v>0</v>
      </c>
      <c r="AA241" s="61">
        <v>0</v>
      </c>
      <c r="AB241" s="61">
        <v>0</v>
      </c>
      <c r="AC241" s="64">
        <v>0</v>
      </c>
    </row>
    <row r="242" spans="1:29" s="9" customFormat="1" ht="12.75" customHeight="1">
      <c r="A242" s="26" t="s">
        <v>33</v>
      </c>
      <c r="B242" s="57" t="s">
        <v>508</v>
      </c>
      <c r="C242" s="58" t="s">
        <v>509</v>
      </c>
      <c r="D242" s="59">
        <v>2717000</v>
      </c>
      <c r="E242" s="60">
        <v>0</v>
      </c>
      <c r="F242" s="60">
        <v>0</v>
      </c>
      <c r="G242" s="60">
        <v>197874000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1">
        <v>0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  <c r="T242" s="60">
        <v>0</v>
      </c>
      <c r="U242" s="60">
        <v>0</v>
      </c>
      <c r="V242" s="61">
        <v>0</v>
      </c>
      <c r="W242" s="62">
        <v>0</v>
      </c>
      <c r="X242" s="61">
        <v>0</v>
      </c>
      <c r="Y242" s="63">
        <v>200591000</v>
      </c>
      <c r="Z242" s="62">
        <v>200591000</v>
      </c>
      <c r="AA242" s="61">
        <v>0</v>
      </c>
      <c r="AB242" s="61">
        <v>0</v>
      </c>
      <c r="AC242" s="64">
        <v>200591000</v>
      </c>
    </row>
    <row r="243" spans="1:29" s="9" customFormat="1" ht="12.75" customHeight="1">
      <c r="A243" s="26" t="s">
        <v>33</v>
      </c>
      <c r="B243" s="57" t="s">
        <v>510</v>
      </c>
      <c r="C243" s="58" t="s">
        <v>511</v>
      </c>
      <c r="D243" s="59">
        <v>0</v>
      </c>
      <c r="E243" s="60">
        <v>0</v>
      </c>
      <c r="F243" s="60">
        <v>0</v>
      </c>
      <c r="G243" s="60">
        <v>312171000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1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870276</v>
      </c>
      <c r="T243" s="60">
        <v>0</v>
      </c>
      <c r="U243" s="60">
        <v>0</v>
      </c>
      <c r="V243" s="61">
        <v>5439240</v>
      </c>
      <c r="W243" s="62">
        <v>0</v>
      </c>
      <c r="X243" s="61">
        <v>0</v>
      </c>
      <c r="Y243" s="63">
        <v>318480516</v>
      </c>
      <c r="Z243" s="62">
        <v>312171000</v>
      </c>
      <c r="AA243" s="61">
        <v>0</v>
      </c>
      <c r="AB243" s="61">
        <v>6309516</v>
      </c>
      <c r="AC243" s="64">
        <v>318480516</v>
      </c>
    </row>
    <row r="244" spans="1:29" s="9" customFormat="1" ht="12.75" customHeight="1">
      <c r="A244" s="26" t="s">
        <v>33</v>
      </c>
      <c r="B244" s="57" t="s">
        <v>512</v>
      </c>
      <c r="C244" s="58" t="s">
        <v>513</v>
      </c>
      <c r="D244" s="59">
        <v>0</v>
      </c>
      <c r="E244" s="60">
        <v>0</v>
      </c>
      <c r="F244" s="60">
        <v>0</v>
      </c>
      <c r="G244" s="60">
        <v>257430350</v>
      </c>
      <c r="H244" s="60">
        <v>47000000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1">
        <v>0</v>
      </c>
      <c r="O244" s="60">
        <v>0</v>
      </c>
      <c r="P244" s="60">
        <v>0</v>
      </c>
      <c r="Q244" s="60">
        <v>0</v>
      </c>
      <c r="R244" s="60">
        <v>1291208</v>
      </c>
      <c r="S244" s="60">
        <v>816917</v>
      </c>
      <c r="T244" s="60">
        <v>2019377</v>
      </c>
      <c r="U244" s="60">
        <v>2387615</v>
      </c>
      <c r="V244" s="61">
        <v>0</v>
      </c>
      <c r="W244" s="62">
        <v>0</v>
      </c>
      <c r="X244" s="61">
        <v>0</v>
      </c>
      <c r="Y244" s="63">
        <v>310945467</v>
      </c>
      <c r="Z244" s="62">
        <v>304430350</v>
      </c>
      <c r="AA244" s="61">
        <v>0</v>
      </c>
      <c r="AB244" s="61">
        <v>6515117</v>
      </c>
      <c r="AC244" s="64">
        <v>310945467</v>
      </c>
    </row>
    <row r="245" spans="1:29" s="9" customFormat="1" ht="12.75" customHeight="1">
      <c r="A245" s="26" t="s">
        <v>33</v>
      </c>
      <c r="B245" s="57" t="s">
        <v>514</v>
      </c>
      <c r="C245" s="58" t="s">
        <v>515</v>
      </c>
      <c r="D245" s="59">
        <v>0</v>
      </c>
      <c r="E245" s="60">
        <v>0</v>
      </c>
      <c r="F245" s="60">
        <v>0</v>
      </c>
      <c r="G245" s="60">
        <v>120649100</v>
      </c>
      <c r="H245" s="60">
        <v>35397605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1">
        <v>0</v>
      </c>
      <c r="O245" s="60">
        <v>0</v>
      </c>
      <c r="P245" s="60">
        <v>2159000</v>
      </c>
      <c r="Q245" s="60">
        <v>0</v>
      </c>
      <c r="R245" s="60">
        <v>0</v>
      </c>
      <c r="S245" s="60">
        <v>7600000</v>
      </c>
      <c r="T245" s="60">
        <v>261827</v>
      </c>
      <c r="U245" s="60">
        <v>0</v>
      </c>
      <c r="V245" s="61">
        <v>12157204</v>
      </c>
      <c r="W245" s="62">
        <v>0</v>
      </c>
      <c r="X245" s="61">
        <v>0</v>
      </c>
      <c r="Y245" s="63">
        <v>178224736</v>
      </c>
      <c r="Z245" s="62">
        <v>158205705</v>
      </c>
      <c r="AA245" s="61">
        <v>0</v>
      </c>
      <c r="AB245" s="61">
        <v>20019031</v>
      </c>
      <c r="AC245" s="64">
        <v>178224736</v>
      </c>
    </row>
    <row r="246" spans="1:29" s="9" customFormat="1" ht="12.75" customHeight="1">
      <c r="A246" s="26" t="s">
        <v>33</v>
      </c>
      <c r="B246" s="57" t="s">
        <v>516</v>
      </c>
      <c r="C246" s="58" t="s">
        <v>517</v>
      </c>
      <c r="D246" s="59">
        <v>2538000</v>
      </c>
      <c r="E246" s="60">
        <v>0</v>
      </c>
      <c r="F246" s="60">
        <v>0</v>
      </c>
      <c r="G246" s="60">
        <v>622910000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1">
        <v>0</v>
      </c>
      <c r="O246" s="60">
        <v>0</v>
      </c>
      <c r="P246" s="60">
        <v>0</v>
      </c>
      <c r="Q246" s="60">
        <v>0</v>
      </c>
      <c r="R246" s="60">
        <v>0</v>
      </c>
      <c r="S246" s="60">
        <v>148838</v>
      </c>
      <c r="T246" s="60">
        <v>275625</v>
      </c>
      <c r="U246" s="60">
        <v>834000</v>
      </c>
      <c r="V246" s="61">
        <v>0</v>
      </c>
      <c r="W246" s="62">
        <v>0</v>
      </c>
      <c r="X246" s="61">
        <v>0</v>
      </c>
      <c r="Y246" s="63">
        <v>626706463</v>
      </c>
      <c r="Z246" s="62">
        <v>626282000</v>
      </c>
      <c r="AA246" s="61">
        <v>0</v>
      </c>
      <c r="AB246" s="61">
        <v>424463</v>
      </c>
      <c r="AC246" s="64">
        <v>626706463</v>
      </c>
    </row>
    <row r="247" spans="1:29" s="9" customFormat="1" ht="12.75" customHeight="1">
      <c r="A247" s="26" t="s">
        <v>33</v>
      </c>
      <c r="B247" s="57" t="s">
        <v>518</v>
      </c>
      <c r="C247" s="58" t="s">
        <v>519</v>
      </c>
      <c r="D247" s="59">
        <v>0</v>
      </c>
      <c r="E247" s="60">
        <v>0</v>
      </c>
      <c r="F247" s="60">
        <v>0</v>
      </c>
      <c r="G247" s="60">
        <v>181496866</v>
      </c>
      <c r="H247" s="60">
        <v>138760134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1">
        <v>0</v>
      </c>
      <c r="O247" s="60">
        <v>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1">
        <v>0</v>
      </c>
      <c r="W247" s="62">
        <v>0</v>
      </c>
      <c r="X247" s="61">
        <v>0</v>
      </c>
      <c r="Y247" s="63">
        <v>320257000</v>
      </c>
      <c r="Z247" s="62">
        <v>320257000</v>
      </c>
      <c r="AA247" s="61">
        <v>0</v>
      </c>
      <c r="AB247" s="61">
        <v>0</v>
      </c>
      <c r="AC247" s="64">
        <v>320257000</v>
      </c>
    </row>
    <row r="248" spans="1:29" s="9" customFormat="1" ht="12.75" customHeight="1">
      <c r="A248" s="26" t="s">
        <v>33</v>
      </c>
      <c r="B248" s="57" t="s">
        <v>520</v>
      </c>
      <c r="C248" s="58" t="s">
        <v>521</v>
      </c>
      <c r="D248" s="59">
        <v>0</v>
      </c>
      <c r="E248" s="60">
        <v>0</v>
      </c>
      <c r="F248" s="60">
        <v>0</v>
      </c>
      <c r="G248" s="60">
        <v>347077000</v>
      </c>
      <c r="H248" s="60">
        <v>25000000</v>
      </c>
      <c r="I248" s="60">
        <v>24100000</v>
      </c>
      <c r="J248" s="60">
        <v>0</v>
      </c>
      <c r="K248" s="60">
        <v>0</v>
      </c>
      <c r="L248" s="60">
        <v>0</v>
      </c>
      <c r="M248" s="60">
        <v>0</v>
      </c>
      <c r="N248" s="61">
        <v>0</v>
      </c>
      <c r="O248" s="60">
        <v>0</v>
      </c>
      <c r="P248" s="60">
        <v>0</v>
      </c>
      <c r="Q248" s="60">
        <v>0</v>
      </c>
      <c r="R248" s="60">
        <v>20000</v>
      </c>
      <c r="S248" s="60">
        <v>850000</v>
      </c>
      <c r="T248" s="60">
        <v>22000</v>
      </c>
      <c r="U248" s="60">
        <v>300000</v>
      </c>
      <c r="V248" s="61">
        <v>0</v>
      </c>
      <c r="W248" s="62">
        <v>0</v>
      </c>
      <c r="X248" s="61">
        <v>0</v>
      </c>
      <c r="Y248" s="63">
        <v>397369000</v>
      </c>
      <c r="Z248" s="62">
        <v>395427000</v>
      </c>
      <c r="AA248" s="61">
        <v>0</v>
      </c>
      <c r="AB248" s="61">
        <v>1942000</v>
      </c>
      <c r="AC248" s="64">
        <v>397369000</v>
      </c>
    </row>
    <row r="249" spans="1:29" s="9" customFormat="1" ht="12.75" customHeight="1">
      <c r="A249" s="26" t="s">
        <v>33</v>
      </c>
      <c r="B249" s="57" t="s">
        <v>522</v>
      </c>
      <c r="C249" s="58" t="s">
        <v>523</v>
      </c>
      <c r="D249" s="59">
        <v>0</v>
      </c>
      <c r="E249" s="60">
        <v>0</v>
      </c>
      <c r="F249" s="60">
        <v>0</v>
      </c>
      <c r="G249" s="60">
        <v>133415217</v>
      </c>
      <c r="H249" s="60">
        <v>107250000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1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100000</v>
      </c>
      <c r="T249" s="60">
        <v>590800</v>
      </c>
      <c r="U249" s="60">
        <v>5000000</v>
      </c>
      <c r="V249" s="61">
        <v>70000000</v>
      </c>
      <c r="W249" s="62">
        <v>0</v>
      </c>
      <c r="X249" s="61">
        <v>0</v>
      </c>
      <c r="Y249" s="63">
        <v>316356017</v>
      </c>
      <c r="Z249" s="62">
        <v>240665217</v>
      </c>
      <c r="AA249" s="61">
        <v>70000000</v>
      </c>
      <c r="AB249" s="61">
        <v>5690800</v>
      </c>
      <c r="AC249" s="64">
        <v>316356017</v>
      </c>
    </row>
    <row r="250" spans="1:29" s="9" customFormat="1" ht="12.75" customHeight="1">
      <c r="A250" s="26" t="s">
        <v>33</v>
      </c>
      <c r="B250" s="57" t="s">
        <v>524</v>
      </c>
      <c r="C250" s="58" t="s">
        <v>525</v>
      </c>
      <c r="D250" s="59">
        <v>0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2000000</v>
      </c>
      <c r="N250" s="61">
        <v>0</v>
      </c>
      <c r="O250" s="60">
        <v>0</v>
      </c>
      <c r="P250" s="60">
        <v>304500</v>
      </c>
      <c r="Q250" s="60">
        <v>0</v>
      </c>
      <c r="R250" s="60">
        <v>0</v>
      </c>
      <c r="S250" s="60">
        <v>200000</v>
      </c>
      <c r="T250" s="60">
        <v>75000</v>
      </c>
      <c r="U250" s="60">
        <v>200000</v>
      </c>
      <c r="V250" s="61">
        <v>3000000</v>
      </c>
      <c r="W250" s="62">
        <v>0</v>
      </c>
      <c r="X250" s="61">
        <v>0</v>
      </c>
      <c r="Y250" s="63">
        <v>5779500</v>
      </c>
      <c r="Z250" s="62">
        <v>0</v>
      </c>
      <c r="AA250" s="61">
        <v>0</v>
      </c>
      <c r="AB250" s="61">
        <v>5779500</v>
      </c>
      <c r="AC250" s="64">
        <v>5779500</v>
      </c>
    </row>
    <row r="251" spans="1:29" s="9" customFormat="1" ht="12.75" customHeight="1">
      <c r="A251" s="26" t="s">
        <v>33</v>
      </c>
      <c r="B251" s="57" t="s">
        <v>526</v>
      </c>
      <c r="C251" s="58" t="s">
        <v>527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1">
        <v>0</v>
      </c>
      <c r="O251" s="60">
        <v>0</v>
      </c>
      <c r="P251" s="60">
        <v>0</v>
      </c>
      <c r="Q251" s="60">
        <v>0</v>
      </c>
      <c r="R251" s="60">
        <v>3000000</v>
      </c>
      <c r="S251" s="60">
        <v>0</v>
      </c>
      <c r="T251" s="60">
        <v>0</v>
      </c>
      <c r="U251" s="60">
        <v>1400000</v>
      </c>
      <c r="V251" s="61">
        <v>0</v>
      </c>
      <c r="W251" s="62">
        <v>0</v>
      </c>
      <c r="X251" s="61">
        <v>0</v>
      </c>
      <c r="Y251" s="63">
        <v>4400000</v>
      </c>
      <c r="Z251" s="62">
        <v>0</v>
      </c>
      <c r="AA251" s="61">
        <v>0</v>
      </c>
      <c r="AB251" s="61">
        <v>0</v>
      </c>
      <c r="AC251" s="64">
        <v>0</v>
      </c>
    </row>
    <row r="252" spans="1:29" s="9" customFormat="1" ht="12.75" customHeight="1">
      <c r="A252" s="26" t="s">
        <v>33</v>
      </c>
      <c r="B252" s="57" t="s">
        <v>528</v>
      </c>
      <c r="C252" s="58" t="s">
        <v>529</v>
      </c>
      <c r="D252" s="59">
        <v>0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4000000</v>
      </c>
      <c r="M252" s="60">
        <v>0</v>
      </c>
      <c r="N252" s="61">
        <v>0</v>
      </c>
      <c r="O252" s="60">
        <v>0</v>
      </c>
      <c r="P252" s="60">
        <v>5500000</v>
      </c>
      <c r="Q252" s="60">
        <v>0</v>
      </c>
      <c r="R252" s="60">
        <v>1000000</v>
      </c>
      <c r="S252" s="60">
        <v>1500000</v>
      </c>
      <c r="T252" s="60">
        <v>2250000</v>
      </c>
      <c r="U252" s="60">
        <v>10000000</v>
      </c>
      <c r="V252" s="61">
        <v>2000000</v>
      </c>
      <c r="W252" s="62">
        <v>0</v>
      </c>
      <c r="X252" s="61">
        <v>0</v>
      </c>
      <c r="Y252" s="63">
        <v>26250000</v>
      </c>
      <c r="Z252" s="62">
        <v>0</v>
      </c>
      <c r="AA252" s="61">
        <v>0</v>
      </c>
      <c r="AB252" s="61">
        <v>16250000</v>
      </c>
      <c r="AC252" s="64">
        <v>16250000</v>
      </c>
    </row>
    <row r="253" spans="1:29" s="9" customFormat="1" ht="12.75" customHeight="1">
      <c r="A253" s="26" t="s">
        <v>33</v>
      </c>
      <c r="B253" s="57" t="s">
        <v>530</v>
      </c>
      <c r="C253" s="58" t="s">
        <v>531</v>
      </c>
      <c r="D253" s="59">
        <v>2400000</v>
      </c>
      <c r="E253" s="60">
        <v>0</v>
      </c>
      <c r="F253" s="60">
        <v>2000000</v>
      </c>
      <c r="G253" s="60">
        <v>9000000</v>
      </c>
      <c r="H253" s="60">
        <v>1280000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1">
        <v>0</v>
      </c>
      <c r="O253" s="60">
        <v>0</v>
      </c>
      <c r="P253" s="60">
        <v>0</v>
      </c>
      <c r="Q253" s="60">
        <v>0</v>
      </c>
      <c r="R253" s="60">
        <v>3025000</v>
      </c>
      <c r="S253" s="60">
        <v>1000000</v>
      </c>
      <c r="T253" s="60">
        <v>570000</v>
      </c>
      <c r="U253" s="60">
        <v>0</v>
      </c>
      <c r="V253" s="61">
        <v>0</v>
      </c>
      <c r="W253" s="62">
        <v>0</v>
      </c>
      <c r="X253" s="61">
        <v>0</v>
      </c>
      <c r="Y253" s="63">
        <v>19275000</v>
      </c>
      <c r="Z253" s="62">
        <v>2525000</v>
      </c>
      <c r="AA253" s="61">
        <v>0</v>
      </c>
      <c r="AB253" s="61">
        <v>16750000</v>
      </c>
      <c r="AC253" s="64">
        <v>19275000</v>
      </c>
    </row>
    <row r="254" spans="1:29" s="9" customFormat="1" ht="12.75" customHeight="1">
      <c r="A254" s="26" t="s">
        <v>33</v>
      </c>
      <c r="B254" s="57" t="s">
        <v>532</v>
      </c>
      <c r="C254" s="58" t="s">
        <v>533</v>
      </c>
      <c r="D254" s="59">
        <v>0</v>
      </c>
      <c r="E254" s="60">
        <v>0</v>
      </c>
      <c r="F254" s="60">
        <v>0</v>
      </c>
      <c r="G254" s="60">
        <v>538844496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1">
        <v>0</v>
      </c>
      <c r="O254" s="60">
        <v>0</v>
      </c>
      <c r="P254" s="60">
        <v>0</v>
      </c>
      <c r="Q254" s="60">
        <v>0</v>
      </c>
      <c r="R254" s="60">
        <v>271968</v>
      </c>
      <c r="S254" s="60">
        <v>3161292</v>
      </c>
      <c r="T254" s="60">
        <v>2262720</v>
      </c>
      <c r="U254" s="60">
        <v>5499996</v>
      </c>
      <c r="V254" s="61">
        <v>21999996</v>
      </c>
      <c r="W254" s="62">
        <v>0</v>
      </c>
      <c r="X254" s="61">
        <v>0</v>
      </c>
      <c r="Y254" s="63">
        <v>572040468</v>
      </c>
      <c r="Z254" s="62">
        <v>538844496</v>
      </c>
      <c r="AA254" s="61">
        <v>0</v>
      </c>
      <c r="AB254" s="61">
        <v>33195972</v>
      </c>
      <c r="AC254" s="64">
        <v>572040468</v>
      </c>
    </row>
    <row r="255" spans="1:29" s="9" customFormat="1" ht="12.75" customHeight="1">
      <c r="A255" s="26" t="s">
        <v>33</v>
      </c>
      <c r="B255" s="57" t="s">
        <v>534</v>
      </c>
      <c r="C255" s="58" t="s">
        <v>535</v>
      </c>
      <c r="D255" s="59">
        <v>0</v>
      </c>
      <c r="E255" s="60">
        <v>0</v>
      </c>
      <c r="F255" s="60">
        <v>0</v>
      </c>
      <c r="G255" s="60">
        <v>652320189</v>
      </c>
      <c r="H255" s="60">
        <v>35200000</v>
      </c>
      <c r="I255" s="60">
        <v>0</v>
      </c>
      <c r="J255" s="60">
        <v>0</v>
      </c>
      <c r="K255" s="60">
        <v>0</v>
      </c>
      <c r="L255" s="60">
        <v>1631772</v>
      </c>
      <c r="M255" s="60">
        <v>8309262</v>
      </c>
      <c r="N255" s="61">
        <v>0</v>
      </c>
      <c r="O255" s="60">
        <v>0</v>
      </c>
      <c r="P255" s="60">
        <v>15300000</v>
      </c>
      <c r="Q255" s="60">
        <v>0</v>
      </c>
      <c r="R255" s="60">
        <v>9653570</v>
      </c>
      <c r="S255" s="60">
        <v>0</v>
      </c>
      <c r="T255" s="60">
        <v>2954075</v>
      </c>
      <c r="U255" s="60">
        <v>13226019</v>
      </c>
      <c r="V255" s="61">
        <v>16150452</v>
      </c>
      <c r="W255" s="62">
        <v>0</v>
      </c>
      <c r="X255" s="61">
        <v>0</v>
      </c>
      <c r="Y255" s="63">
        <v>754745339</v>
      </c>
      <c r="Z255" s="62">
        <v>675128549</v>
      </c>
      <c r="AA255" s="61">
        <v>0</v>
      </c>
      <c r="AB255" s="61">
        <v>79616790</v>
      </c>
      <c r="AC255" s="64">
        <v>754745339</v>
      </c>
    </row>
    <row r="256" spans="1:29" s="9" customFormat="1" ht="12.75" customHeight="1">
      <c r="A256" s="26" t="s">
        <v>33</v>
      </c>
      <c r="B256" s="57" t="s">
        <v>536</v>
      </c>
      <c r="C256" s="58" t="s">
        <v>537</v>
      </c>
      <c r="D256" s="59">
        <v>0</v>
      </c>
      <c r="E256" s="60">
        <v>0</v>
      </c>
      <c r="F256" s="60">
        <v>0</v>
      </c>
      <c r="G256" s="60">
        <v>323835000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2500000</v>
      </c>
      <c r="N256" s="61">
        <v>0</v>
      </c>
      <c r="O256" s="60">
        <v>0</v>
      </c>
      <c r="P256" s="60">
        <v>0</v>
      </c>
      <c r="Q256" s="60">
        <v>0</v>
      </c>
      <c r="R256" s="60">
        <v>2055000</v>
      </c>
      <c r="S256" s="60">
        <v>1145000</v>
      </c>
      <c r="T256" s="60">
        <v>2250000</v>
      </c>
      <c r="U256" s="60">
        <v>3500000</v>
      </c>
      <c r="V256" s="61">
        <v>2000000</v>
      </c>
      <c r="W256" s="62">
        <v>0</v>
      </c>
      <c r="X256" s="61">
        <v>0</v>
      </c>
      <c r="Y256" s="63">
        <v>337285000</v>
      </c>
      <c r="Z256" s="62">
        <v>307250000</v>
      </c>
      <c r="AA256" s="61">
        <v>0</v>
      </c>
      <c r="AB256" s="61">
        <v>30035000</v>
      </c>
      <c r="AC256" s="64">
        <v>337285000</v>
      </c>
    </row>
    <row r="257" spans="1:29" s="9" customFormat="1" ht="12.75" customHeight="1">
      <c r="A257" s="26" t="s">
        <v>33</v>
      </c>
      <c r="B257" s="57" t="s">
        <v>538</v>
      </c>
      <c r="C257" s="58" t="s">
        <v>539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1">
        <v>0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60">
        <v>0</v>
      </c>
      <c r="U257" s="60">
        <v>0</v>
      </c>
      <c r="V257" s="61">
        <v>0</v>
      </c>
      <c r="W257" s="62">
        <v>0</v>
      </c>
      <c r="X257" s="61">
        <v>0</v>
      </c>
      <c r="Y257" s="63">
        <v>0</v>
      </c>
      <c r="Z257" s="62">
        <v>0</v>
      </c>
      <c r="AA257" s="61">
        <v>0</v>
      </c>
      <c r="AB257" s="61">
        <v>0</v>
      </c>
      <c r="AC257" s="64">
        <v>0</v>
      </c>
    </row>
    <row r="258" spans="1:29" s="9" customFormat="1" ht="12.75" customHeight="1">
      <c r="A258" s="26" t="s">
        <v>33</v>
      </c>
      <c r="B258" s="57" t="s">
        <v>540</v>
      </c>
      <c r="C258" s="58" t="s">
        <v>541</v>
      </c>
      <c r="D258" s="59">
        <v>0</v>
      </c>
      <c r="E258" s="60">
        <v>0</v>
      </c>
      <c r="F258" s="60">
        <v>0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261000</v>
      </c>
      <c r="N258" s="61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2687292</v>
      </c>
      <c r="T258" s="60">
        <v>743774</v>
      </c>
      <c r="U258" s="60">
        <v>5000760</v>
      </c>
      <c r="V258" s="61">
        <v>0</v>
      </c>
      <c r="W258" s="62">
        <v>0</v>
      </c>
      <c r="X258" s="61">
        <v>0</v>
      </c>
      <c r="Y258" s="63">
        <v>8692826</v>
      </c>
      <c r="Z258" s="62">
        <v>2538000</v>
      </c>
      <c r="AA258" s="61">
        <v>0</v>
      </c>
      <c r="AB258" s="61">
        <v>6154826</v>
      </c>
      <c r="AC258" s="64">
        <v>8692826</v>
      </c>
    </row>
    <row r="259" spans="1:29" s="9" customFormat="1" ht="12.75" customHeight="1">
      <c r="A259" s="26" t="s">
        <v>33</v>
      </c>
      <c r="B259" s="57" t="s">
        <v>542</v>
      </c>
      <c r="C259" s="58" t="s">
        <v>543</v>
      </c>
      <c r="D259" s="59">
        <v>0</v>
      </c>
      <c r="E259" s="60">
        <v>0</v>
      </c>
      <c r="F259" s="60">
        <v>0</v>
      </c>
      <c r="G259" s="60">
        <v>159816263</v>
      </c>
      <c r="H259" s="60">
        <v>195242107</v>
      </c>
      <c r="I259" s="60">
        <v>0</v>
      </c>
      <c r="J259" s="60">
        <v>0</v>
      </c>
      <c r="K259" s="60">
        <v>0</v>
      </c>
      <c r="L259" s="60">
        <v>0</v>
      </c>
      <c r="M259" s="60">
        <v>1414202</v>
      </c>
      <c r="N259" s="61">
        <v>0</v>
      </c>
      <c r="O259" s="60">
        <v>0</v>
      </c>
      <c r="P259" s="60">
        <v>0</v>
      </c>
      <c r="Q259" s="60">
        <v>0</v>
      </c>
      <c r="R259" s="60">
        <v>0</v>
      </c>
      <c r="S259" s="60">
        <v>3565571</v>
      </c>
      <c r="T259" s="60">
        <v>2413135</v>
      </c>
      <c r="U259" s="60">
        <v>380747</v>
      </c>
      <c r="V259" s="61">
        <v>26674204</v>
      </c>
      <c r="W259" s="62">
        <v>9042192</v>
      </c>
      <c r="X259" s="61">
        <v>0</v>
      </c>
      <c r="Y259" s="63">
        <v>398548421</v>
      </c>
      <c r="Z259" s="62">
        <v>349542633</v>
      </c>
      <c r="AA259" s="61">
        <v>0</v>
      </c>
      <c r="AB259" s="61">
        <v>49005788</v>
      </c>
      <c r="AC259" s="64">
        <v>398548421</v>
      </c>
    </row>
    <row r="260" spans="1:29" s="9" customFormat="1" ht="12.75" customHeight="1">
      <c r="A260" s="26" t="s">
        <v>33</v>
      </c>
      <c r="B260" s="57" t="s">
        <v>544</v>
      </c>
      <c r="C260" s="58" t="s">
        <v>545</v>
      </c>
      <c r="D260" s="59">
        <v>0</v>
      </c>
      <c r="E260" s="60">
        <v>0</v>
      </c>
      <c r="F260" s="60">
        <v>0</v>
      </c>
      <c r="G260" s="60">
        <v>635469049</v>
      </c>
      <c r="H260" s="60">
        <v>102752000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1">
        <v>0</v>
      </c>
      <c r="O260" s="60">
        <v>0</v>
      </c>
      <c r="P260" s="60">
        <v>0</v>
      </c>
      <c r="Q260" s="60">
        <v>0</v>
      </c>
      <c r="R260" s="60">
        <v>0</v>
      </c>
      <c r="S260" s="60">
        <v>695038</v>
      </c>
      <c r="T260" s="60">
        <v>518522</v>
      </c>
      <c r="U260" s="60">
        <v>0</v>
      </c>
      <c r="V260" s="61">
        <v>0</v>
      </c>
      <c r="W260" s="62">
        <v>0</v>
      </c>
      <c r="X260" s="61">
        <v>0</v>
      </c>
      <c r="Y260" s="63">
        <v>739434609</v>
      </c>
      <c r="Z260" s="62">
        <v>738221049</v>
      </c>
      <c r="AA260" s="61">
        <v>0</v>
      </c>
      <c r="AB260" s="61">
        <v>1213560</v>
      </c>
      <c r="AC260" s="64">
        <v>739434609</v>
      </c>
    </row>
    <row r="261" spans="1:29" s="9" customFormat="1" ht="12.75" customHeight="1">
      <c r="A261" s="26" t="s">
        <v>33</v>
      </c>
      <c r="B261" s="57" t="s">
        <v>546</v>
      </c>
      <c r="C261" s="58" t="s">
        <v>547</v>
      </c>
      <c r="D261" s="59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1">
        <v>0</v>
      </c>
      <c r="O261" s="60">
        <v>0</v>
      </c>
      <c r="P261" s="60">
        <v>350000</v>
      </c>
      <c r="Q261" s="60">
        <v>0</v>
      </c>
      <c r="R261" s="60">
        <v>0</v>
      </c>
      <c r="S261" s="60">
        <v>0</v>
      </c>
      <c r="T261" s="60">
        <v>2150000</v>
      </c>
      <c r="U261" s="60">
        <v>0</v>
      </c>
      <c r="V261" s="61">
        <v>350000</v>
      </c>
      <c r="W261" s="62">
        <v>0</v>
      </c>
      <c r="X261" s="61">
        <v>0</v>
      </c>
      <c r="Y261" s="63">
        <v>2850000</v>
      </c>
      <c r="Z261" s="62">
        <v>0</v>
      </c>
      <c r="AA261" s="61">
        <v>0</v>
      </c>
      <c r="AB261" s="61">
        <v>2850000</v>
      </c>
      <c r="AC261" s="64">
        <v>2850000</v>
      </c>
    </row>
    <row r="262" spans="1:29" s="9" customFormat="1" ht="12.75" customHeight="1">
      <c r="A262" s="26" t="s">
        <v>33</v>
      </c>
      <c r="B262" s="57" t="s">
        <v>548</v>
      </c>
      <c r="C262" s="58" t="s">
        <v>549</v>
      </c>
      <c r="D262" s="59">
        <v>0</v>
      </c>
      <c r="E262" s="60">
        <v>0</v>
      </c>
      <c r="F262" s="60">
        <v>0</v>
      </c>
      <c r="G262" s="60">
        <v>7500000</v>
      </c>
      <c r="H262" s="60">
        <v>6500000</v>
      </c>
      <c r="I262" s="60">
        <v>0</v>
      </c>
      <c r="J262" s="60">
        <v>0</v>
      </c>
      <c r="K262" s="60">
        <v>0</v>
      </c>
      <c r="L262" s="60">
        <v>0</v>
      </c>
      <c r="M262" s="60">
        <v>230000</v>
      </c>
      <c r="N262" s="61">
        <v>0</v>
      </c>
      <c r="O262" s="60">
        <v>0</v>
      </c>
      <c r="P262" s="60">
        <v>200000</v>
      </c>
      <c r="Q262" s="60">
        <v>0</v>
      </c>
      <c r="R262" s="60">
        <v>2355000</v>
      </c>
      <c r="S262" s="60">
        <v>1010000</v>
      </c>
      <c r="T262" s="60">
        <v>237128</v>
      </c>
      <c r="U262" s="60">
        <v>1265909</v>
      </c>
      <c r="V262" s="61">
        <v>0</v>
      </c>
      <c r="W262" s="62">
        <v>0</v>
      </c>
      <c r="X262" s="61">
        <v>0</v>
      </c>
      <c r="Y262" s="63">
        <v>19298037</v>
      </c>
      <c r="Z262" s="62">
        <v>0</v>
      </c>
      <c r="AA262" s="61">
        <v>0</v>
      </c>
      <c r="AB262" s="61">
        <v>19298037</v>
      </c>
      <c r="AC262" s="64">
        <v>19298037</v>
      </c>
    </row>
    <row r="263" spans="1:29" s="9" customFormat="1" ht="12.75" customHeight="1">
      <c r="A263" s="26" t="s">
        <v>33</v>
      </c>
      <c r="B263" s="57" t="s">
        <v>550</v>
      </c>
      <c r="C263" s="58" t="s">
        <v>551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200000</v>
      </c>
      <c r="M263" s="60">
        <v>0</v>
      </c>
      <c r="N263" s="61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490000</v>
      </c>
      <c r="T263" s="60">
        <v>180000</v>
      </c>
      <c r="U263" s="60">
        <v>0</v>
      </c>
      <c r="V263" s="61">
        <v>450000</v>
      </c>
      <c r="W263" s="62">
        <v>0</v>
      </c>
      <c r="X263" s="61">
        <v>0</v>
      </c>
      <c r="Y263" s="63">
        <v>1320000</v>
      </c>
      <c r="Z263" s="62">
        <v>0</v>
      </c>
      <c r="AA263" s="61">
        <v>0</v>
      </c>
      <c r="AB263" s="61">
        <v>1230000</v>
      </c>
      <c r="AC263" s="64">
        <v>1230000</v>
      </c>
    </row>
    <row r="264" spans="1:29" s="9" customFormat="1" ht="12.75" customHeight="1">
      <c r="A264" s="26" t="s">
        <v>33</v>
      </c>
      <c r="B264" s="57" t="s">
        <v>552</v>
      </c>
      <c r="C264" s="58" t="s">
        <v>553</v>
      </c>
      <c r="D264" s="59">
        <v>0</v>
      </c>
      <c r="E264" s="60">
        <v>0</v>
      </c>
      <c r="F264" s="60">
        <v>0</v>
      </c>
      <c r="G264" s="60">
        <v>299787175</v>
      </c>
      <c r="H264" s="60">
        <v>56000000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1">
        <v>0</v>
      </c>
      <c r="O264" s="60">
        <v>0</v>
      </c>
      <c r="P264" s="60">
        <v>0</v>
      </c>
      <c r="Q264" s="60">
        <v>0</v>
      </c>
      <c r="R264" s="60">
        <v>1811562</v>
      </c>
      <c r="S264" s="60">
        <v>2836558</v>
      </c>
      <c r="T264" s="60">
        <v>3063484</v>
      </c>
      <c r="U264" s="60">
        <v>0</v>
      </c>
      <c r="V264" s="61">
        <v>0</v>
      </c>
      <c r="W264" s="62">
        <v>0</v>
      </c>
      <c r="X264" s="61">
        <v>0</v>
      </c>
      <c r="Y264" s="63">
        <v>363498779</v>
      </c>
      <c r="Z264" s="62">
        <v>355787175</v>
      </c>
      <c r="AA264" s="61">
        <v>0</v>
      </c>
      <c r="AB264" s="61">
        <v>7711604</v>
      </c>
      <c r="AC264" s="64">
        <v>363498779</v>
      </c>
    </row>
    <row r="265" spans="1:29" s="9" customFormat="1" ht="12.75" customHeight="1">
      <c r="A265" s="26" t="s">
        <v>33</v>
      </c>
      <c r="B265" s="57" t="s">
        <v>554</v>
      </c>
      <c r="C265" s="58" t="s">
        <v>555</v>
      </c>
      <c r="D265" s="59">
        <v>0</v>
      </c>
      <c r="E265" s="60">
        <v>0</v>
      </c>
      <c r="F265" s="60">
        <v>0</v>
      </c>
      <c r="G265" s="60">
        <v>517163122</v>
      </c>
      <c r="H265" s="60">
        <v>66452970</v>
      </c>
      <c r="I265" s="60">
        <v>0</v>
      </c>
      <c r="J265" s="60">
        <v>0</v>
      </c>
      <c r="K265" s="60">
        <v>0</v>
      </c>
      <c r="L265" s="60">
        <v>0</v>
      </c>
      <c r="M265" s="60">
        <v>1827585</v>
      </c>
      <c r="N265" s="61">
        <v>0</v>
      </c>
      <c r="O265" s="60">
        <v>0</v>
      </c>
      <c r="P265" s="60">
        <v>14142024</v>
      </c>
      <c r="Q265" s="60">
        <v>0</v>
      </c>
      <c r="R265" s="60">
        <v>304598</v>
      </c>
      <c r="S265" s="60">
        <v>4427541</v>
      </c>
      <c r="T265" s="60">
        <v>3045975</v>
      </c>
      <c r="U265" s="60">
        <v>2284481</v>
      </c>
      <c r="V265" s="61">
        <v>1087848</v>
      </c>
      <c r="W265" s="62">
        <v>0</v>
      </c>
      <c r="X265" s="61">
        <v>0</v>
      </c>
      <c r="Y265" s="63">
        <v>610736144</v>
      </c>
      <c r="Z265" s="62">
        <v>559085119</v>
      </c>
      <c r="AA265" s="61">
        <v>0</v>
      </c>
      <c r="AB265" s="61">
        <v>51651025</v>
      </c>
      <c r="AC265" s="64">
        <v>610736144</v>
      </c>
    </row>
    <row r="266" spans="1:29" s="9" customFormat="1" ht="12.75" customHeight="1">
      <c r="A266" s="26" t="s">
        <v>33</v>
      </c>
      <c r="B266" s="57" t="s">
        <v>556</v>
      </c>
      <c r="C266" s="58" t="s">
        <v>557</v>
      </c>
      <c r="D266" s="59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1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1584249</v>
      </c>
      <c r="T266" s="60">
        <v>0</v>
      </c>
      <c r="U266" s="60">
        <v>0</v>
      </c>
      <c r="V266" s="61">
        <v>0</v>
      </c>
      <c r="W266" s="62">
        <v>0</v>
      </c>
      <c r="X266" s="61">
        <v>0</v>
      </c>
      <c r="Y266" s="63">
        <v>1584249</v>
      </c>
      <c r="Z266" s="62">
        <v>0</v>
      </c>
      <c r="AA266" s="61">
        <v>0</v>
      </c>
      <c r="AB266" s="61">
        <v>1584249</v>
      </c>
      <c r="AC266" s="64">
        <v>1584249</v>
      </c>
    </row>
    <row r="267" spans="1:29" s="9" customFormat="1" ht="12.75" customHeight="1">
      <c r="A267" s="26" t="s">
        <v>33</v>
      </c>
      <c r="B267" s="57" t="s">
        <v>558</v>
      </c>
      <c r="C267" s="58" t="s">
        <v>559</v>
      </c>
      <c r="D267" s="59">
        <v>2460000</v>
      </c>
      <c r="E267" s="60">
        <v>0</v>
      </c>
      <c r="F267" s="60">
        <v>0</v>
      </c>
      <c r="G267" s="60">
        <v>563647010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1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1">
        <v>0</v>
      </c>
      <c r="W267" s="62">
        <v>0</v>
      </c>
      <c r="X267" s="61">
        <v>0</v>
      </c>
      <c r="Y267" s="63">
        <v>566107010</v>
      </c>
      <c r="Z267" s="62">
        <v>566107010</v>
      </c>
      <c r="AA267" s="61">
        <v>0</v>
      </c>
      <c r="AB267" s="61">
        <v>0</v>
      </c>
      <c r="AC267" s="64">
        <v>566107010</v>
      </c>
    </row>
    <row r="268" spans="1:29" s="9" customFormat="1" ht="12.75" customHeight="1">
      <c r="A268" s="26" t="s">
        <v>33</v>
      </c>
      <c r="B268" s="57" t="s">
        <v>560</v>
      </c>
      <c r="C268" s="58" t="s">
        <v>561</v>
      </c>
      <c r="D268" s="59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1">
        <v>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  <c r="V268" s="61">
        <v>0</v>
      </c>
      <c r="W268" s="62">
        <v>0</v>
      </c>
      <c r="X268" s="61">
        <v>0</v>
      </c>
      <c r="Y268" s="63">
        <v>0</v>
      </c>
      <c r="Z268" s="62">
        <v>0</v>
      </c>
      <c r="AA268" s="61">
        <v>0</v>
      </c>
      <c r="AB268" s="61">
        <v>0</v>
      </c>
      <c r="AC268" s="64">
        <v>0</v>
      </c>
    </row>
    <row r="269" spans="1:29" s="9" customFormat="1" ht="12.75" customHeight="1">
      <c r="A269" s="26" t="s">
        <v>33</v>
      </c>
      <c r="B269" s="57" t="s">
        <v>562</v>
      </c>
      <c r="C269" s="58" t="s">
        <v>563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1">
        <v>0</v>
      </c>
      <c r="O269" s="60">
        <v>0</v>
      </c>
      <c r="P269" s="60">
        <v>0</v>
      </c>
      <c r="Q269" s="60">
        <v>0</v>
      </c>
      <c r="R269" s="60">
        <v>1</v>
      </c>
      <c r="S269" s="60">
        <v>4</v>
      </c>
      <c r="T269" s="60">
        <v>11</v>
      </c>
      <c r="U269" s="60">
        <v>2</v>
      </c>
      <c r="V269" s="61">
        <v>1</v>
      </c>
      <c r="W269" s="62">
        <v>0</v>
      </c>
      <c r="X269" s="61">
        <v>0</v>
      </c>
      <c r="Y269" s="63">
        <v>19</v>
      </c>
      <c r="Z269" s="62">
        <v>4</v>
      </c>
      <c r="AA269" s="61">
        <v>0</v>
      </c>
      <c r="AB269" s="61">
        <v>15</v>
      </c>
      <c r="AC269" s="64">
        <v>19</v>
      </c>
    </row>
    <row r="270" spans="1:29" s="9" customFormat="1" ht="12.75" customHeight="1">
      <c r="A270" s="26" t="s">
        <v>33</v>
      </c>
      <c r="B270" s="57" t="s">
        <v>564</v>
      </c>
      <c r="C270" s="58" t="s">
        <v>565</v>
      </c>
      <c r="D270" s="59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1">
        <v>0</v>
      </c>
      <c r="O270" s="60">
        <v>0</v>
      </c>
      <c r="P270" s="60">
        <v>0</v>
      </c>
      <c r="Q270" s="60">
        <v>0</v>
      </c>
      <c r="R270" s="60">
        <v>0</v>
      </c>
      <c r="S270" s="60">
        <v>0</v>
      </c>
      <c r="T270" s="60">
        <v>0</v>
      </c>
      <c r="U270" s="60">
        <v>0</v>
      </c>
      <c r="V270" s="61">
        <v>0</v>
      </c>
      <c r="W270" s="62">
        <v>0</v>
      </c>
      <c r="X270" s="61">
        <v>0</v>
      </c>
      <c r="Y270" s="63">
        <v>0</v>
      </c>
      <c r="Z270" s="62">
        <v>0</v>
      </c>
      <c r="AA270" s="61">
        <v>0</v>
      </c>
      <c r="AB270" s="61">
        <v>0</v>
      </c>
      <c r="AC270" s="64">
        <v>0</v>
      </c>
    </row>
    <row r="271" spans="1:29" s="9" customFormat="1" ht="12.75" customHeight="1">
      <c r="A271" s="26" t="s">
        <v>33</v>
      </c>
      <c r="B271" s="57" t="s">
        <v>566</v>
      </c>
      <c r="C271" s="58" t="s">
        <v>567</v>
      </c>
      <c r="D271" s="59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1">
        <v>0</v>
      </c>
      <c r="O271" s="60">
        <v>0</v>
      </c>
      <c r="P271" s="60">
        <v>413438</v>
      </c>
      <c r="Q271" s="60">
        <v>0</v>
      </c>
      <c r="R271" s="60">
        <v>0</v>
      </c>
      <c r="S271" s="60">
        <v>82687</v>
      </c>
      <c r="T271" s="60">
        <v>242550</v>
      </c>
      <c r="U271" s="60">
        <v>0</v>
      </c>
      <c r="V271" s="61">
        <v>0</v>
      </c>
      <c r="W271" s="62">
        <v>0</v>
      </c>
      <c r="X271" s="61">
        <v>0</v>
      </c>
      <c r="Y271" s="63">
        <v>738675</v>
      </c>
      <c r="Z271" s="62">
        <v>325237</v>
      </c>
      <c r="AA271" s="61">
        <v>0</v>
      </c>
      <c r="AB271" s="61">
        <v>413438</v>
      </c>
      <c r="AC271" s="64">
        <v>738675</v>
      </c>
    </row>
    <row r="272" spans="1:29" s="9" customFormat="1" ht="12.75" customHeight="1">
      <c r="A272" s="26" t="s">
        <v>33</v>
      </c>
      <c r="B272" s="57" t="s">
        <v>568</v>
      </c>
      <c r="C272" s="58" t="s">
        <v>569</v>
      </c>
      <c r="D272" s="59">
        <v>0</v>
      </c>
      <c r="E272" s="60">
        <v>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1">
        <v>0</v>
      </c>
      <c r="O272" s="60">
        <v>0</v>
      </c>
      <c r="P272" s="60">
        <v>180000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  <c r="V272" s="61">
        <v>0</v>
      </c>
      <c r="W272" s="62">
        <v>0</v>
      </c>
      <c r="X272" s="61">
        <v>0</v>
      </c>
      <c r="Y272" s="63">
        <v>180000</v>
      </c>
      <c r="Z272" s="62">
        <v>0</v>
      </c>
      <c r="AA272" s="61">
        <v>0</v>
      </c>
      <c r="AB272" s="61">
        <v>180000</v>
      </c>
      <c r="AC272" s="64">
        <v>180000</v>
      </c>
    </row>
    <row r="273" spans="1:29" s="9" customFormat="1" ht="12.75" customHeight="1">
      <c r="A273" s="26" t="s">
        <v>33</v>
      </c>
      <c r="B273" s="57" t="s">
        <v>570</v>
      </c>
      <c r="C273" s="58" t="s">
        <v>571</v>
      </c>
      <c r="D273" s="59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1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5150</v>
      </c>
      <c r="U273" s="60">
        <v>0</v>
      </c>
      <c r="V273" s="61">
        <v>0</v>
      </c>
      <c r="W273" s="62">
        <v>0</v>
      </c>
      <c r="X273" s="61">
        <v>0</v>
      </c>
      <c r="Y273" s="63">
        <v>5150</v>
      </c>
      <c r="Z273" s="62">
        <v>0</v>
      </c>
      <c r="AA273" s="61">
        <v>0</v>
      </c>
      <c r="AB273" s="61">
        <v>5150</v>
      </c>
      <c r="AC273" s="64">
        <v>5150</v>
      </c>
    </row>
    <row r="274" spans="1:29" s="9" customFormat="1" ht="12.75" customHeight="1">
      <c r="A274" s="27" t="s">
        <v>0</v>
      </c>
      <c r="B274" s="66" t="s">
        <v>641</v>
      </c>
      <c r="C274" s="67" t="s">
        <v>0</v>
      </c>
      <c r="D274" s="68">
        <f aca="true" t="shared" si="2" ref="D274:AC274">SUM(D230:D273)</f>
        <v>13274000</v>
      </c>
      <c r="E274" s="69">
        <f t="shared" si="2"/>
        <v>0</v>
      </c>
      <c r="F274" s="69">
        <f t="shared" si="2"/>
        <v>2000000</v>
      </c>
      <c r="G274" s="69">
        <f t="shared" si="2"/>
        <v>8267036463</v>
      </c>
      <c r="H274" s="69">
        <f t="shared" si="2"/>
        <v>902789549</v>
      </c>
      <c r="I274" s="69">
        <f t="shared" si="2"/>
        <v>40100000</v>
      </c>
      <c r="J274" s="69">
        <f t="shared" si="2"/>
        <v>0</v>
      </c>
      <c r="K274" s="69">
        <f t="shared" si="2"/>
        <v>0</v>
      </c>
      <c r="L274" s="69">
        <f t="shared" si="2"/>
        <v>5911772</v>
      </c>
      <c r="M274" s="69">
        <f t="shared" si="2"/>
        <v>45632905</v>
      </c>
      <c r="N274" s="70">
        <f t="shared" si="2"/>
        <v>0</v>
      </c>
      <c r="O274" s="69">
        <f t="shared" si="2"/>
        <v>0</v>
      </c>
      <c r="P274" s="69">
        <f t="shared" si="2"/>
        <v>59796834</v>
      </c>
      <c r="Q274" s="69">
        <f t="shared" si="2"/>
        <v>0</v>
      </c>
      <c r="R274" s="69">
        <f t="shared" si="2"/>
        <v>43309873</v>
      </c>
      <c r="S274" s="69">
        <f t="shared" si="2"/>
        <v>44263399</v>
      </c>
      <c r="T274" s="69">
        <f t="shared" si="2"/>
        <v>31650874</v>
      </c>
      <c r="U274" s="69">
        <f t="shared" si="2"/>
        <v>62039295</v>
      </c>
      <c r="V274" s="70">
        <f t="shared" si="2"/>
        <v>185517082</v>
      </c>
      <c r="W274" s="71">
        <f t="shared" si="2"/>
        <v>9042192</v>
      </c>
      <c r="X274" s="70">
        <f t="shared" si="2"/>
        <v>0</v>
      </c>
      <c r="Y274" s="72">
        <f t="shared" si="2"/>
        <v>9712364238</v>
      </c>
      <c r="Z274" s="71">
        <f t="shared" si="2"/>
        <v>9110851320</v>
      </c>
      <c r="AA274" s="70">
        <f t="shared" si="2"/>
        <v>70000000</v>
      </c>
      <c r="AB274" s="70">
        <f t="shared" si="2"/>
        <v>506608111</v>
      </c>
      <c r="AC274" s="73">
        <f t="shared" si="2"/>
        <v>9687459431</v>
      </c>
    </row>
    <row r="275" spans="1:29" s="9" customFormat="1" ht="12.75" customHeight="1">
      <c r="A275" s="28" t="s">
        <v>0</v>
      </c>
      <c r="B275" s="74"/>
      <c r="C275" s="75"/>
      <c r="D275" s="76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8"/>
      <c r="X275" s="77"/>
      <c r="Y275" s="79"/>
      <c r="Z275" s="78"/>
      <c r="AA275" s="77"/>
      <c r="AB275" s="77"/>
      <c r="AC275" s="79"/>
    </row>
    <row r="276" spans="1:29" s="9" customFormat="1" ht="12.75" customHeight="1">
      <c r="A276" s="29" t="s">
        <v>0</v>
      </c>
      <c r="B276" s="134" t="s">
        <v>52</v>
      </c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</row>
    <row r="277" spans="1:29" ht="12.75" customHeight="1">
      <c r="A277" s="2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</row>
    <row r="278" spans="1:29" ht="12.75" customHeight="1">
      <c r="A278" s="2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</row>
    <row r="279" spans="1:29" ht="12.75" customHeight="1">
      <c r="A279" s="2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</row>
    <row r="280" spans="1:29" ht="12.75" customHeight="1">
      <c r="A280" s="2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</row>
    <row r="281" spans="1:29" ht="12.75" customHeight="1">
      <c r="A281" s="2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</row>
    <row r="282" spans="1:29" ht="12.75" customHeight="1">
      <c r="A282" s="2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</row>
    <row r="283" spans="1:29" ht="12.75" customHeight="1">
      <c r="A283" s="2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</row>
    <row r="284" spans="1:29" ht="12.75" customHeight="1">
      <c r="A284" s="2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</row>
    <row r="285" spans="1:29" ht="12.75" customHeight="1">
      <c r="A285" s="2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</row>
    <row r="286" spans="1:29" ht="12.75" customHeight="1">
      <c r="A286" s="2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</row>
    <row r="287" spans="1:29" ht="12.75" customHeight="1">
      <c r="A287" s="2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</row>
    <row r="288" spans="1:29" ht="12.75" customHeight="1">
      <c r="A288" s="2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</row>
    <row r="289" spans="1:29" ht="12.75" customHeight="1">
      <c r="A289" s="2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</row>
    <row r="290" spans="1:29" ht="12.75" customHeight="1">
      <c r="A290" s="2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</row>
    <row r="291" spans="1:29" ht="12.75" customHeight="1">
      <c r="A291" s="2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</row>
    <row r="292" spans="1:29" ht="12.75" customHeight="1">
      <c r="A292" s="2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</row>
    <row r="293" spans="1:29" ht="12.75" customHeight="1">
      <c r="A293" s="2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</row>
    <row r="294" spans="1:29" ht="12.75" customHeight="1">
      <c r="A294" s="2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</row>
    <row r="295" spans="1:29" ht="12.75" customHeight="1">
      <c r="A295" s="2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</row>
    <row r="296" spans="1:29" ht="12.75" customHeight="1">
      <c r="A296" s="2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</row>
    <row r="297" spans="1:29" ht="12.75" customHeight="1">
      <c r="A297" s="2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</row>
    <row r="298" spans="1:29" ht="12.75" customHeight="1">
      <c r="A298" s="2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</row>
    <row r="299" spans="1:29" ht="12.75" customHeight="1">
      <c r="A299" s="2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</row>
    <row r="300" spans="1:29" ht="12.75" customHeight="1">
      <c r="A300" s="2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</row>
    <row r="301" spans="1:2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</sheetData>
  <sheetProtection/>
  <mergeCells count="5">
    <mergeCell ref="B2:AC2"/>
    <mergeCell ref="D4:Y4"/>
    <mergeCell ref="Z4:AC4"/>
    <mergeCell ref="B276:AC276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572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573</v>
      </c>
      <c r="B9" s="82" t="s">
        <v>54</v>
      </c>
      <c r="C9" s="83" t="s">
        <v>55</v>
      </c>
      <c r="D9" s="84">
        <v>396772135</v>
      </c>
      <c r="E9" s="84">
        <v>30210000</v>
      </c>
      <c r="F9" s="84">
        <v>224632329</v>
      </c>
      <c r="G9" s="84">
        <v>523887665</v>
      </c>
      <c r="H9" s="84">
        <v>704529622</v>
      </c>
      <c r="I9" s="84">
        <v>0</v>
      </c>
      <c r="J9" s="84">
        <v>0</v>
      </c>
      <c r="K9" s="84">
        <v>0</v>
      </c>
      <c r="L9" s="84">
        <v>0</v>
      </c>
      <c r="M9" s="84">
        <v>91900000</v>
      </c>
      <c r="N9" s="84">
        <v>1800000</v>
      </c>
      <c r="O9" s="84">
        <v>0</v>
      </c>
      <c r="P9" s="84">
        <v>70000000</v>
      </c>
      <c r="Q9" s="84">
        <v>0</v>
      </c>
      <c r="R9" s="84">
        <v>1883200</v>
      </c>
      <c r="S9" s="84">
        <v>789888</v>
      </c>
      <c r="T9" s="84">
        <v>10293312</v>
      </c>
      <c r="U9" s="84">
        <v>23000000</v>
      </c>
      <c r="V9" s="84">
        <v>22000000</v>
      </c>
      <c r="W9" s="84">
        <v>15000000</v>
      </c>
      <c r="X9" s="84">
        <v>600000</v>
      </c>
      <c r="Y9" s="85">
        <v>2117298151</v>
      </c>
      <c r="Z9" s="86">
        <v>758777980</v>
      </c>
      <c r="AA9" s="84">
        <v>866770002</v>
      </c>
      <c r="AB9" s="84">
        <v>491750169</v>
      </c>
      <c r="AC9" s="87">
        <v>2117298151</v>
      </c>
    </row>
    <row r="10" spans="1:29" ht="13.5">
      <c r="A10" s="46" t="s">
        <v>573</v>
      </c>
      <c r="B10" s="82" t="s">
        <v>66</v>
      </c>
      <c r="C10" s="83" t="s">
        <v>67</v>
      </c>
      <c r="D10" s="84">
        <v>345274980</v>
      </c>
      <c r="E10" s="84">
        <v>58334870</v>
      </c>
      <c r="F10" s="84">
        <v>98383940</v>
      </c>
      <c r="G10" s="84">
        <v>201040160</v>
      </c>
      <c r="H10" s="84">
        <v>181985050</v>
      </c>
      <c r="I10" s="84">
        <v>0</v>
      </c>
      <c r="J10" s="84">
        <v>0</v>
      </c>
      <c r="K10" s="84">
        <v>0</v>
      </c>
      <c r="L10" s="84">
        <v>9000000</v>
      </c>
      <c r="M10" s="84">
        <v>72950000</v>
      </c>
      <c r="N10" s="84">
        <v>0</v>
      </c>
      <c r="O10" s="84">
        <v>0</v>
      </c>
      <c r="P10" s="84">
        <v>48974430</v>
      </c>
      <c r="Q10" s="84">
        <v>0</v>
      </c>
      <c r="R10" s="84">
        <v>11916000</v>
      </c>
      <c r="S10" s="84">
        <v>9444780</v>
      </c>
      <c r="T10" s="84">
        <v>3500000</v>
      </c>
      <c r="U10" s="84">
        <v>37500000</v>
      </c>
      <c r="V10" s="84">
        <v>108800000</v>
      </c>
      <c r="W10" s="84">
        <v>35000000</v>
      </c>
      <c r="X10" s="84">
        <v>0</v>
      </c>
      <c r="Y10" s="85">
        <v>1222104210</v>
      </c>
      <c r="Z10" s="86">
        <v>785193410</v>
      </c>
      <c r="AA10" s="84">
        <v>0</v>
      </c>
      <c r="AB10" s="84">
        <v>390549210</v>
      </c>
      <c r="AC10" s="87">
        <v>1175742620</v>
      </c>
    </row>
    <row r="11" spans="1:29" ht="12.75">
      <c r="A11" s="47" t="s">
        <v>0</v>
      </c>
      <c r="B11" s="88" t="s">
        <v>574</v>
      </c>
      <c r="C11" s="89" t="s">
        <v>0</v>
      </c>
      <c r="D11" s="89">
        <f aca="true" t="shared" si="0" ref="D11:AC11">SUM(D9:D10)</f>
        <v>742047115</v>
      </c>
      <c r="E11" s="89">
        <f t="shared" si="0"/>
        <v>88544870</v>
      </c>
      <c r="F11" s="89">
        <f t="shared" si="0"/>
        <v>323016269</v>
      </c>
      <c r="G11" s="89">
        <f t="shared" si="0"/>
        <v>724927825</v>
      </c>
      <c r="H11" s="89">
        <f t="shared" si="0"/>
        <v>886514672</v>
      </c>
      <c r="I11" s="89">
        <f t="shared" si="0"/>
        <v>0</v>
      </c>
      <c r="J11" s="89">
        <f t="shared" si="0"/>
        <v>0</v>
      </c>
      <c r="K11" s="89">
        <f t="shared" si="0"/>
        <v>0</v>
      </c>
      <c r="L11" s="89">
        <f t="shared" si="0"/>
        <v>9000000</v>
      </c>
      <c r="M11" s="89">
        <f t="shared" si="0"/>
        <v>164850000</v>
      </c>
      <c r="N11" s="89">
        <f t="shared" si="0"/>
        <v>1800000</v>
      </c>
      <c r="O11" s="89">
        <f t="shared" si="0"/>
        <v>0</v>
      </c>
      <c r="P11" s="89">
        <f t="shared" si="0"/>
        <v>118974430</v>
      </c>
      <c r="Q11" s="89">
        <f t="shared" si="0"/>
        <v>0</v>
      </c>
      <c r="R11" s="89">
        <f t="shared" si="0"/>
        <v>13799200</v>
      </c>
      <c r="S11" s="89">
        <f t="shared" si="0"/>
        <v>10234668</v>
      </c>
      <c r="T11" s="89">
        <f t="shared" si="0"/>
        <v>13793312</v>
      </c>
      <c r="U11" s="89">
        <f t="shared" si="0"/>
        <v>60500000</v>
      </c>
      <c r="V11" s="89">
        <f t="shared" si="0"/>
        <v>130800000</v>
      </c>
      <c r="W11" s="89">
        <f t="shared" si="0"/>
        <v>50000000</v>
      </c>
      <c r="X11" s="89">
        <f t="shared" si="0"/>
        <v>600000</v>
      </c>
      <c r="Y11" s="90">
        <f t="shared" si="0"/>
        <v>3339402361</v>
      </c>
      <c r="Z11" s="91">
        <f t="shared" si="0"/>
        <v>1543971390</v>
      </c>
      <c r="AA11" s="89">
        <f t="shared" si="0"/>
        <v>866770002</v>
      </c>
      <c r="AB11" s="89">
        <f t="shared" si="0"/>
        <v>882299379</v>
      </c>
      <c r="AC11" s="92">
        <f t="shared" si="0"/>
        <v>3293040771</v>
      </c>
    </row>
    <row r="12" spans="1:29" ht="13.5">
      <c r="A12" s="46" t="s">
        <v>575</v>
      </c>
      <c r="B12" s="82" t="s">
        <v>111</v>
      </c>
      <c r="C12" s="83" t="s">
        <v>112</v>
      </c>
      <c r="D12" s="84">
        <v>0</v>
      </c>
      <c r="E12" s="84">
        <v>0</v>
      </c>
      <c r="F12" s="84">
        <v>59770000</v>
      </c>
      <c r="G12" s="84">
        <v>42451200</v>
      </c>
      <c r="H12" s="84">
        <v>0</v>
      </c>
      <c r="I12" s="84">
        <v>5717453</v>
      </c>
      <c r="J12" s="84">
        <v>0</v>
      </c>
      <c r="K12" s="84">
        <v>0</v>
      </c>
      <c r="L12" s="84">
        <v>0</v>
      </c>
      <c r="M12" s="84">
        <v>8420000</v>
      </c>
      <c r="N12" s="84">
        <v>0</v>
      </c>
      <c r="O12" s="84">
        <v>0</v>
      </c>
      <c r="P12" s="84">
        <v>400000</v>
      </c>
      <c r="Q12" s="84">
        <v>0</v>
      </c>
      <c r="R12" s="84">
        <v>0</v>
      </c>
      <c r="S12" s="84">
        <v>120000</v>
      </c>
      <c r="T12" s="84">
        <v>1335000</v>
      </c>
      <c r="U12" s="84">
        <v>850000</v>
      </c>
      <c r="V12" s="84">
        <v>3756000</v>
      </c>
      <c r="W12" s="84">
        <v>0</v>
      </c>
      <c r="X12" s="84">
        <v>0</v>
      </c>
      <c r="Y12" s="85">
        <v>122819653</v>
      </c>
      <c r="Z12" s="86">
        <v>103168653</v>
      </c>
      <c r="AA12" s="84">
        <v>850000</v>
      </c>
      <c r="AB12" s="84">
        <v>18801000</v>
      </c>
      <c r="AC12" s="87">
        <v>122819653</v>
      </c>
    </row>
    <row r="13" spans="1:29" ht="13.5">
      <c r="A13" s="46" t="s">
        <v>575</v>
      </c>
      <c r="B13" s="82" t="s">
        <v>113</v>
      </c>
      <c r="C13" s="83" t="s">
        <v>114</v>
      </c>
      <c r="D13" s="84">
        <v>7156500</v>
      </c>
      <c r="E13" s="84">
        <v>3000000</v>
      </c>
      <c r="F13" s="84">
        <v>5600000</v>
      </c>
      <c r="G13" s="84">
        <v>25000000</v>
      </c>
      <c r="H13" s="84">
        <v>0</v>
      </c>
      <c r="I13" s="84">
        <v>3500000</v>
      </c>
      <c r="J13" s="84">
        <v>0</v>
      </c>
      <c r="K13" s="84">
        <v>0</v>
      </c>
      <c r="L13" s="84">
        <v>0</v>
      </c>
      <c r="M13" s="84">
        <v>1800000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316000</v>
      </c>
      <c r="U13" s="84">
        <v>245000</v>
      </c>
      <c r="V13" s="84">
        <v>0</v>
      </c>
      <c r="W13" s="84">
        <v>0</v>
      </c>
      <c r="X13" s="84">
        <v>0</v>
      </c>
      <c r="Y13" s="85">
        <v>46617500</v>
      </c>
      <c r="Z13" s="86">
        <v>45456500</v>
      </c>
      <c r="AA13" s="84">
        <v>0</v>
      </c>
      <c r="AB13" s="84">
        <v>1161000</v>
      </c>
      <c r="AC13" s="87">
        <v>46617500</v>
      </c>
    </row>
    <row r="14" spans="1:29" ht="13.5">
      <c r="A14" s="46" t="s">
        <v>575</v>
      </c>
      <c r="B14" s="82" t="s">
        <v>115</v>
      </c>
      <c r="C14" s="83" t="s">
        <v>116</v>
      </c>
      <c r="D14" s="84">
        <v>0</v>
      </c>
      <c r="E14" s="84">
        <v>0</v>
      </c>
      <c r="F14" s="84">
        <v>8695650</v>
      </c>
      <c r="G14" s="84">
        <v>27403850</v>
      </c>
      <c r="H14" s="84">
        <v>12581420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250000</v>
      </c>
      <c r="T14" s="84">
        <v>0</v>
      </c>
      <c r="U14" s="84">
        <v>200000</v>
      </c>
      <c r="V14" s="84">
        <v>1050000</v>
      </c>
      <c r="W14" s="84">
        <v>0</v>
      </c>
      <c r="X14" s="84">
        <v>0</v>
      </c>
      <c r="Y14" s="85">
        <v>50180920</v>
      </c>
      <c r="Z14" s="86">
        <v>48680920</v>
      </c>
      <c r="AA14" s="84">
        <v>0</v>
      </c>
      <c r="AB14" s="84">
        <v>1500000</v>
      </c>
      <c r="AC14" s="87">
        <v>50180920</v>
      </c>
    </row>
    <row r="15" spans="1:29" ht="13.5">
      <c r="A15" s="46" t="s">
        <v>575</v>
      </c>
      <c r="B15" s="82" t="s">
        <v>117</v>
      </c>
      <c r="C15" s="83" t="s">
        <v>118</v>
      </c>
      <c r="D15" s="84">
        <v>0</v>
      </c>
      <c r="E15" s="84">
        <v>556513</v>
      </c>
      <c r="F15" s="84">
        <v>10000000</v>
      </c>
      <c r="G15" s="84">
        <v>16239901</v>
      </c>
      <c r="H15" s="84">
        <v>15505474</v>
      </c>
      <c r="I15" s="84">
        <v>0</v>
      </c>
      <c r="J15" s="84">
        <v>0</v>
      </c>
      <c r="K15" s="84">
        <v>0</v>
      </c>
      <c r="L15" s="84">
        <v>114363</v>
      </c>
      <c r="M15" s="84">
        <v>0</v>
      </c>
      <c r="N15" s="84">
        <v>0</v>
      </c>
      <c r="O15" s="84">
        <v>0</v>
      </c>
      <c r="P15" s="84">
        <v>1446933</v>
      </c>
      <c r="Q15" s="84">
        <v>0</v>
      </c>
      <c r="R15" s="84">
        <v>78722</v>
      </c>
      <c r="S15" s="84">
        <v>1443053</v>
      </c>
      <c r="T15" s="84">
        <v>793544</v>
      </c>
      <c r="U15" s="84">
        <v>3139956</v>
      </c>
      <c r="V15" s="84">
        <v>8784985</v>
      </c>
      <c r="W15" s="84">
        <v>0</v>
      </c>
      <c r="X15" s="84">
        <v>0</v>
      </c>
      <c r="Y15" s="85">
        <v>58103444</v>
      </c>
      <c r="Z15" s="86">
        <v>40708636</v>
      </c>
      <c r="AA15" s="84">
        <v>0</v>
      </c>
      <c r="AB15" s="84">
        <v>17394808</v>
      </c>
      <c r="AC15" s="87">
        <v>58103444</v>
      </c>
    </row>
    <row r="16" spans="1:29" ht="13.5">
      <c r="A16" s="46" t="s">
        <v>575</v>
      </c>
      <c r="B16" s="82" t="s">
        <v>119</v>
      </c>
      <c r="C16" s="83" t="s">
        <v>120</v>
      </c>
      <c r="D16" s="84">
        <v>15429898</v>
      </c>
      <c r="E16" s="84">
        <v>0</v>
      </c>
      <c r="F16" s="84">
        <v>6000000</v>
      </c>
      <c r="G16" s="84">
        <v>0</v>
      </c>
      <c r="H16" s="84">
        <v>25957315</v>
      </c>
      <c r="I16" s="84">
        <v>0</v>
      </c>
      <c r="J16" s="84">
        <v>0</v>
      </c>
      <c r="K16" s="84">
        <v>0</v>
      </c>
      <c r="L16" s="84">
        <v>0</v>
      </c>
      <c r="M16" s="84">
        <v>8537787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5">
        <v>55925000</v>
      </c>
      <c r="Z16" s="86">
        <v>55925000</v>
      </c>
      <c r="AA16" s="84">
        <v>0</v>
      </c>
      <c r="AB16" s="84">
        <v>0</v>
      </c>
      <c r="AC16" s="87">
        <v>55925000</v>
      </c>
    </row>
    <row r="17" spans="1:29" ht="13.5">
      <c r="A17" s="46" t="s">
        <v>575</v>
      </c>
      <c r="B17" s="82" t="s">
        <v>121</v>
      </c>
      <c r="C17" s="83" t="s">
        <v>122</v>
      </c>
      <c r="D17" s="84">
        <v>31279547</v>
      </c>
      <c r="E17" s="84">
        <v>0</v>
      </c>
      <c r="F17" s="84">
        <v>6086955</v>
      </c>
      <c r="G17" s="84">
        <v>300000</v>
      </c>
      <c r="H17" s="84">
        <v>3262096</v>
      </c>
      <c r="I17" s="84">
        <v>0</v>
      </c>
      <c r="J17" s="84">
        <v>0</v>
      </c>
      <c r="K17" s="84">
        <v>0</v>
      </c>
      <c r="L17" s="84">
        <v>6500000</v>
      </c>
      <c r="M17" s="84">
        <v>4730878</v>
      </c>
      <c r="N17" s="84">
        <v>0</v>
      </c>
      <c r="O17" s="84">
        <v>1000000</v>
      </c>
      <c r="P17" s="84">
        <v>1600000</v>
      </c>
      <c r="Q17" s="84">
        <v>0</v>
      </c>
      <c r="R17" s="84">
        <v>300000</v>
      </c>
      <c r="S17" s="84">
        <v>660000</v>
      </c>
      <c r="T17" s="84">
        <v>770000</v>
      </c>
      <c r="U17" s="84">
        <v>1880000</v>
      </c>
      <c r="V17" s="84">
        <v>2500000</v>
      </c>
      <c r="W17" s="84">
        <v>0</v>
      </c>
      <c r="X17" s="84">
        <v>0</v>
      </c>
      <c r="Y17" s="85">
        <v>60869476</v>
      </c>
      <c r="Z17" s="86">
        <v>36959476</v>
      </c>
      <c r="AA17" s="84">
        <v>0</v>
      </c>
      <c r="AB17" s="84">
        <v>23910000</v>
      </c>
      <c r="AC17" s="87">
        <v>60869476</v>
      </c>
    </row>
    <row r="18" spans="1:29" ht="13.5">
      <c r="A18" s="46" t="s">
        <v>575</v>
      </c>
      <c r="B18" s="82" t="s">
        <v>123</v>
      </c>
      <c r="C18" s="83" t="s">
        <v>124</v>
      </c>
      <c r="D18" s="84">
        <v>116724</v>
      </c>
      <c r="E18" s="84">
        <v>0</v>
      </c>
      <c r="F18" s="84">
        <v>3000000</v>
      </c>
      <c r="G18" s="84">
        <v>-1500546</v>
      </c>
      <c r="H18" s="84">
        <v>321665</v>
      </c>
      <c r="I18" s="84">
        <v>255527</v>
      </c>
      <c r="J18" s="84">
        <v>0</v>
      </c>
      <c r="K18" s="84">
        <v>0</v>
      </c>
      <c r="L18" s="84">
        <v>0</v>
      </c>
      <c r="M18" s="84">
        <v>709034</v>
      </c>
      <c r="N18" s="84">
        <v>0</v>
      </c>
      <c r="O18" s="84">
        <v>0</v>
      </c>
      <c r="P18" s="84">
        <v>47202</v>
      </c>
      <c r="Q18" s="84">
        <v>0</v>
      </c>
      <c r="R18" s="84">
        <v>0</v>
      </c>
      <c r="S18" s="84">
        <v>0</v>
      </c>
      <c r="T18" s="84">
        <v>-34951573</v>
      </c>
      <c r="U18" s="84">
        <v>2547</v>
      </c>
      <c r="V18" s="84">
        <v>302253</v>
      </c>
      <c r="W18" s="84">
        <v>30802</v>
      </c>
      <c r="X18" s="84">
        <v>0</v>
      </c>
      <c r="Y18" s="85">
        <v>-31666365</v>
      </c>
      <c r="Z18" s="86">
        <v>2175809</v>
      </c>
      <c r="AA18" s="84">
        <v>0</v>
      </c>
      <c r="AB18" s="84">
        <v>-33842174</v>
      </c>
      <c r="AC18" s="87">
        <v>-31666365</v>
      </c>
    </row>
    <row r="19" spans="1:29" ht="13.5">
      <c r="A19" s="46" t="s">
        <v>576</v>
      </c>
      <c r="B19" s="82" t="s">
        <v>486</v>
      </c>
      <c r="C19" s="83" t="s">
        <v>487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10000000</v>
      </c>
      <c r="Q19" s="84">
        <v>0</v>
      </c>
      <c r="R19" s="84">
        <v>800000</v>
      </c>
      <c r="S19" s="84">
        <v>900000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5">
        <v>11700000</v>
      </c>
      <c r="Z19" s="86">
        <v>0</v>
      </c>
      <c r="AA19" s="84">
        <v>0</v>
      </c>
      <c r="AB19" s="84">
        <v>11700000</v>
      </c>
      <c r="AC19" s="87">
        <v>11700000</v>
      </c>
    </row>
    <row r="20" spans="1:29" ht="12.75">
      <c r="A20" s="47" t="s">
        <v>0</v>
      </c>
      <c r="B20" s="88" t="s">
        <v>577</v>
      </c>
      <c r="C20" s="89" t="s">
        <v>0</v>
      </c>
      <c r="D20" s="89">
        <f aca="true" t="shared" si="1" ref="D20:AC20">SUM(D12:D19)</f>
        <v>53982669</v>
      </c>
      <c r="E20" s="89">
        <f t="shared" si="1"/>
        <v>3556513</v>
      </c>
      <c r="F20" s="89">
        <f t="shared" si="1"/>
        <v>99152605</v>
      </c>
      <c r="G20" s="89">
        <f t="shared" si="1"/>
        <v>109894405</v>
      </c>
      <c r="H20" s="89">
        <f t="shared" si="1"/>
        <v>57627970</v>
      </c>
      <c r="I20" s="89">
        <f t="shared" si="1"/>
        <v>9472980</v>
      </c>
      <c r="J20" s="89">
        <f t="shared" si="1"/>
        <v>0</v>
      </c>
      <c r="K20" s="89">
        <f t="shared" si="1"/>
        <v>0</v>
      </c>
      <c r="L20" s="89">
        <f t="shared" si="1"/>
        <v>6614363</v>
      </c>
      <c r="M20" s="89">
        <f t="shared" si="1"/>
        <v>24197699</v>
      </c>
      <c r="N20" s="89">
        <f t="shared" si="1"/>
        <v>0</v>
      </c>
      <c r="O20" s="89">
        <f t="shared" si="1"/>
        <v>1000000</v>
      </c>
      <c r="P20" s="89">
        <f t="shared" si="1"/>
        <v>13494135</v>
      </c>
      <c r="Q20" s="89">
        <f t="shared" si="1"/>
        <v>0</v>
      </c>
      <c r="R20" s="89">
        <f t="shared" si="1"/>
        <v>1178722</v>
      </c>
      <c r="S20" s="89">
        <f t="shared" si="1"/>
        <v>3373053</v>
      </c>
      <c r="T20" s="89">
        <f t="shared" si="1"/>
        <v>-31737029</v>
      </c>
      <c r="U20" s="89">
        <f t="shared" si="1"/>
        <v>6317503</v>
      </c>
      <c r="V20" s="89">
        <f t="shared" si="1"/>
        <v>16393238</v>
      </c>
      <c r="W20" s="89">
        <f t="shared" si="1"/>
        <v>30802</v>
      </c>
      <c r="X20" s="89">
        <f t="shared" si="1"/>
        <v>0</v>
      </c>
      <c r="Y20" s="90">
        <f t="shared" si="1"/>
        <v>374549628</v>
      </c>
      <c r="Z20" s="91">
        <f t="shared" si="1"/>
        <v>333074994</v>
      </c>
      <c r="AA20" s="89">
        <f t="shared" si="1"/>
        <v>850000</v>
      </c>
      <c r="AB20" s="89">
        <f t="shared" si="1"/>
        <v>40624634</v>
      </c>
      <c r="AC20" s="92">
        <f t="shared" si="1"/>
        <v>374549628</v>
      </c>
    </row>
    <row r="21" spans="1:29" ht="13.5">
      <c r="A21" s="46" t="s">
        <v>575</v>
      </c>
      <c r="B21" s="82" t="s">
        <v>125</v>
      </c>
      <c r="C21" s="83" t="s">
        <v>126</v>
      </c>
      <c r="D21" s="84">
        <v>73622202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16025657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886688</v>
      </c>
      <c r="T21" s="84">
        <v>883694</v>
      </c>
      <c r="U21" s="84">
        <v>556400</v>
      </c>
      <c r="V21" s="84">
        <v>0</v>
      </c>
      <c r="W21" s="84">
        <v>0</v>
      </c>
      <c r="X21" s="84">
        <v>0</v>
      </c>
      <c r="Y21" s="85">
        <v>91974641</v>
      </c>
      <c r="Z21" s="86">
        <v>81640066</v>
      </c>
      <c r="AA21" s="84">
        <v>0</v>
      </c>
      <c r="AB21" s="84">
        <v>10334575</v>
      </c>
      <c r="AC21" s="87">
        <v>91974641</v>
      </c>
    </row>
    <row r="22" spans="1:29" ht="13.5">
      <c r="A22" s="46" t="s">
        <v>575</v>
      </c>
      <c r="B22" s="82" t="s">
        <v>127</v>
      </c>
      <c r="C22" s="83" t="s">
        <v>128</v>
      </c>
      <c r="D22" s="84">
        <v>75249195</v>
      </c>
      <c r="E22" s="84">
        <v>0</v>
      </c>
      <c r="F22" s="84">
        <v>10000001</v>
      </c>
      <c r="G22" s="84">
        <v>0</v>
      </c>
      <c r="H22" s="84">
        <v>0</v>
      </c>
      <c r="I22" s="84">
        <v>1</v>
      </c>
      <c r="J22" s="84">
        <v>0</v>
      </c>
      <c r="K22" s="84">
        <v>0</v>
      </c>
      <c r="L22" s="84">
        <v>0</v>
      </c>
      <c r="M22" s="84">
        <v>7</v>
      </c>
      <c r="N22" s="84">
        <v>0</v>
      </c>
      <c r="O22" s="84">
        <v>0</v>
      </c>
      <c r="P22" s="84">
        <v>14</v>
      </c>
      <c r="Q22" s="84">
        <v>0</v>
      </c>
      <c r="R22" s="84">
        <v>0</v>
      </c>
      <c r="S22" s="84">
        <v>12</v>
      </c>
      <c r="T22" s="84">
        <v>0</v>
      </c>
      <c r="U22" s="84">
        <v>76</v>
      </c>
      <c r="V22" s="84">
        <v>25</v>
      </c>
      <c r="W22" s="84">
        <v>0</v>
      </c>
      <c r="X22" s="84">
        <v>0</v>
      </c>
      <c r="Y22" s="85">
        <v>85249331</v>
      </c>
      <c r="Z22" s="86">
        <v>80928931</v>
      </c>
      <c r="AA22" s="84">
        <v>0</v>
      </c>
      <c r="AB22" s="84">
        <v>4320400</v>
      </c>
      <c r="AC22" s="87">
        <v>85249331</v>
      </c>
    </row>
    <row r="23" spans="1:29" ht="13.5">
      <c r="A23" s="46" t="s">
        <v>575</v>
      </c>
      <c r="B23" s="82" t="s">
        <v>129</v>
      </c>
      <c r="C23" s="83" t="s">
        <v>130</v>
      </c>
      <c r="D23" s="84">
        <v>2825873</v>
      </c>
      <c r="E23" s="84">
        <v>0</v>
      </c>
      <c r="F23" s="84">
        <v>7826092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9137923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2</v>
      </c>
      <c r="T23" s="84">
        <v>4</v>
      </c>
      <c r="U23" s="84">
        <v>2</v>
      </c>
      <c r="V23" s="84">
        <v>1</v>
      </c>
      <c r="W23" s="84">
        <v>0</v>
      </c>
      <c r="X23" s="84">
        <v>0</v>
      </c>
      <c r="Y23" s="85">
        <v>19789897</v>
      </c>
      <c r="Z23" s="86">
        <v>19789888</v>
      </c>
      <c r="AA23" s="84">
        <v>0</v>
      </c>
      <c r="AB23" s="84">
        <v>9</v>
      </c>
      <c r="AC23" s="87">
        <v>19789897</v>
      </c>
    </row>
    <row r="24" spans="1:29" ht="13.5">
      <c r="A24" s="46" t="s">
        <v>575</v>
      </c>
      <c r="B24" s="82" t="s">
        <v>131</v>
      </c>
      <c r="C24" s="83" t="s">
        <v>132</v>
      </c>
      <c r="D24" s="84">
        <v>29699228</v>
      </c>
      <c r="E24" s="84">
        <v>0</v>
      </c>
      <c r="F24" s="84">
        <v>10000000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1631772</v>
      </c>
      <c r="N24" s="84">
        <v>0</v>
      </c>
      <c r="O24" s="84">
        <v>0</v>
      </c>
      <c r="P24" s="84">
        <v>163177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5">
        <v>41494177</v>
      </c>
      <c r="Z24" s="86">
        <v>41331000</v>
      </c>
      <c r="AA24" s="84">
        <v>0</v>
      </c>
      <c r="AB24" s="84">
        <v>163177</v>
      </c>
      <c r="AC24" s="87">
        <v>41494177</v>
      </c>
    </row>
    <row r="25" spans="1:29" ht="13.5">
      <c r="A25" s="46" t="s">
        <v>575</v>
      </c>
      <c r="B25" s="82" t="s">
        <v>133</v>
      </c>
      <c r="C25" s="83" t="s">
        <v>134</v>
      </c>
      <c r="D25" s="84">
        <v>22255568</v>
      </c>
      <c r="E25" s="84">
        <v>0</v>
      </c>
      <c r="F25" s="84">
        <v>10000000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2602132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200000</v>
      </c>
      <c r="T25" s="84">
        <v>100000</v>
      </c>
      <c r="U25" s="84">
        <v>108576</v>
      </c>
      <c r="V25" s="84">
        <v>3000000</v>
      </c>
      <c r="W25" s="84">
        <v>0</v>
      </c>
      <c r="X25" s="84">
        <v>0</v>
      </c>
      <c r="Y25" s="85">
        <v>38266276</v>
      </c>
      <c r="Z25" s="86">
        <v>34857700</v>
      </c>
      <c r="AA25" s="84">
        <v>0</v>
      </c>
      <c r="AB25" s="84">
        <v>3408576</v>
      </c>
      <c r="AC25" s="87">
        <v>38266276</v>
      </c>
    </row>
    <row r="26" spans="1:29" ht="13.5">
      <c r="A26" s="46" t="s">
        <v>575</v>
      </c>
      <c r="B26" s="82" t="s">
        <v>135</v>
      </c>
      <c r="C26" s="83" t="s">
        <v>136</v>
      </c>
      <c r="D26" s="84">
        <v>19380937</v>
      </c>
      <c r="E26" s="84">
        <v>0</v>
      </c>
      <c r="F26" s="84">
        <v>2244937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22449375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5">
        <v>44075249</v>
      </c>
      <c r="Z26" s="86">
        <v>44075249</v>
      </c>
      <c r="AA26" s="84">
        <v>0</v>
      </c>
      <c r="AB26" s="84">
        <v>0</v>
      </c>
      <c r="AC26" s="87">
        <v>44075249</v>
      </c>
    </row>
    <row r="27" spans="1:29" ht="13.5">
      <c r="A27" s="46" t="s">
        <v>576</v>
      </c>
      <c r="B27" s="82" t="s">
        <v>488</v>
      </c>
      <c r="C27" s="83" t="s">
        <v>489</v>
      </c>
      <c r="D27" s="84">
        <v>0</v>
      </c>
      <c r="E27" s="84">
        <v>0</v>
      </c>
      <c r="F27" s="84">
        <v>0</v>
      </c>
      <c r="G27" s="84">
        <v>645016608</v>
      </c>
      <c r="H27" s="84">
        <v>65950632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10000008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5">
        <v>720967248</v>
      </c>
      <c r="Z27" s="86">
        <v>710967240</v>
      </c>
      <c r="AA27" s="84">
        <v>0</v>
      </c>
      <c r="AB27" s="84">
        <v>0</v>
      </c>
      <c r="AC27" s="87">
        <v>710967240</v>
      </c>
    </row>
    <row r="28" spans="1:29" ht="12.75">
      <c r="A28" s="47" t="s">
        <v>0</v>
      </c>
      <c r="B28" s="88" t="s">
        <v>578</v>
      </c>
      <c r="C28" s="89" t="s">
        <v>0</v>
      </c>
      <c r="D28" s="89">
        <f aca="true" t="shared" si="2" ref="D28:AC28">SUM(D21:D27)</f>
        <v>223033003</v>
      </c>
      <c r="E28" s="89">
        <f t="shared" si="2"/>
        <v>0</v>
      </c>
      <c r="F28" s="89">
        <f t="shared" si="2"/>
        <v>40071030</v>
      </c>
      <c r="G28" s="89">
        <f t="shared" si="2"/>
        <v>645016608</v>
      </c>
      <c r="H28" s="89">
        <f t="shared" si="2"/>
        <v>65950632</v>
      </c>
      <c r="I28" s="89">
        <f t="shared" si="2"/>
        <v>1</v>
      </c>
      <c r="J28" s="89">
        <f t="shared" si="2"/>
        <v>0</v>
      </c>
      <c r="K28" s="89">
        <f t="shared" si="2"/>
        <v>0</v>
      </c>
      <c r="L28" s="89">
        <f t="shared" si="2"/>
        <v>0</v>
      </c>
      <c r="M28" s="89">
        <f t="shared" si="2"/>
        <v>51846866</v>
      </c>
      <c r="N28" s="89">
        <f t="shared" si="2"/>
        <v>0</v>
      </c>
      <c r="O28" s="89">
        <f t="shared" si="2"/>
        <v>0</v>
      </c>
      <c r="P28" s="89">
        <f t="shared" si="2"/>
        <v>163191</v>
      </c>
      <c r="Q28" s="89">
        <f t="shared" si="2"/>
        <v>0</v>
      </c>
      <c r="R28" s="89">
        <f t="shared" si="2"/>
        <v>10000008</v>
      </c>
      <c r="S28" s="89">
        <f t="shared" si="2"/>
        <v>1086702</v>
      </c>
      <c r="T28" s="89">
        <f t="shared" si="2"/>
        <v>983698</v>
      </c>
      <c r="U28" s="89">
        <f t="shared" si="2"/>
        <v>665054</v>
      </c>
      <c r="V28" s="89">
        <f t="shared" si="2"/>
        <v>3000026</v>
      </c>
      <c r="W28" s="89">
        <f t="shared" si="2"/>
        <v>0</v>
      </c>
      <c r="X28" s="89">
        <f t="shared" si="2"/>
        <v>0</v>
      </c>
      <c r="Y28" s="90">
        <f t="shared" si="2"/>
        <v>1041816819</v>
      </c>
      <c r="Z28" s="91">
        <f t="shared" si="2"/>
        <v>1013590074</v>
      </c>
      <c r="AA28" s="89">
        <f t="shared" si="2"/>
        <v>0</v>
      </c>
      <c r="AB28" s="89">
        <f t="shared" si="2"/>
        <v>18226737</v>
      </c>
      <c r="AC28" s="92">
        <f t="shared" si="2"/>
        <v>1031816811</v>
      </c>
    </row>
    <row r="29" spans="1:29" ht="13.5">
      <c r="A29" s="46" t="s">
        <v>575</v>
      </c>
      <c r="B29" s="82" t="s">
        <v>137</v>
      </c>
      <c r="C29" s="83" t="s">
        <v>138</v>
      </c>
      <c r="D29" s="84">
        <v>15243971</v>
      </c>
      <c r="E29" s="84">
        <v>0</v>
      </c>
      <c r="F29" s="84">
        <v>12000000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2261678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5">
        <v>29505649</v>
      </c>
      <c r="Z29" s="86">
        <v>29505649</v>
      </c>
      <c r="AA29" s="84">
        <v>0</v>
      </c>
      <c r="AB29" s="84">
        <v>0</v>
      </c>
      <c r="AC29" s="87">
        <v>29505649</v>
      </c>
    </row>
    <row r="30" spans="1:29" ht="13.5">
      <c r="A30" s="46" t="s">
        <v>575</v>
      </c>
      <c r="B30" s="82" t="s">
        <v>139</v>
      </c>
      <c r="C30" s="83" t="s">
        <v>140</v>
      </c>
      <c r="D30" s="84">
        <v>0</v>
      </c>
      <c r="E30" s="84">
        <v>0</v>
      </c>
      <c r="F30" s="84">
        <v>0</v>
      </c>
      <c r="G30" s="84">
        <v>0</v>
      </c>
      <c r="H30" s="84">
        <v>1090980</v>
      </c>
      <c r="I30" s="84">
        <v>0</v>
      </c>
      <c r="J30" s="84">
        <v>0</v>
      </c>
      <c r="K30" s="84">
        <v>0</v>
      </c>
      <c r="L30" s="84">
        <v>0</v>
      </c>
      <c r="M30" s="84">
        <v>872784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191827</v>
      </c>
      <c r="T30" s="84">
        <v>414572</v>
      </c>
      <c r="U30" s="84">
        <v>0</v>
      </c>
      <c r="V30" s="84">
        <v>0</v>
      </c>
      <c r="W30" s="84">
        <v>0</v>
      </c>
      <c r="X30" s="84">
        <v>0</v>
      </c>
      <c r="Y30" s="85">
        <v>2570163</v>
      </c>
      <c r="Z30" s="86">
        <v>981882</v>
      </c>
      <c r="AA30" s="84">
        <v>0</v>
      </c>
      <c r="AB30" s="84">
        <v>1588281</v>
      </c>
      <c r="AC30" s="87">
        <v>2570163</v>
      </c>
    </row>
    <row r="31" spans="1:29" ht="13.5">
      <c r="A31" s="46" t="s">
        <v>575</v>
      </c>
      <c r="B31" s="82" t="s">
        <v>141</v>
      </c>
      <c r="C31" s="83" t="s">
        <v>142</v>
      </c>
      <c r="D31" s="84">
        <v>20301551</v>
      </c>
      <c r="E31" s="84">
        <v>0</v>
      </c>
      <c r="F31" s="84">
        <v>10531480</v>
      </c>
      <c r="G31" s="84">
        <v>0</v>
      </c>
      <c r="H31" s="84">
        <v>0</v>
      </c>
      <c r="I31" s="84">
        <v>6873949</v>
      </c>
      <c r="J31" s="84">
        <v>0</v>
      </c>
      <c r="K31" s="84">
        <v>0</v>
      </c>
      <c r="L31" s="84">
        <v>0</v>
      </c>
      <c r="M31" s="84">
        <v>12773621</v>
      </c>
      <c r="N31" s="84">
        <v>0</v>
      </c>
      <c r="O31" s="84">
        <v>0</v>
      </c>
      <c r="P31" s="84">
        <v>1428571</v>
      </c>
      <c r="Q31" s="84">
        <v>0</v>
      </c>
      <c r="R31" s="84">
        <v>0</v>
      </c>
      <c r="S31" s="84">
        <v>500000</v>
      </c>
      <c r="T31" s="84">
        <v>221129</v>
      </c>
      <c r="U31" s="84">
        <v>1458571</v>
      </c>
      <c r="V31" s="84">
        <v>3157142</v>
      </c>
      <c r="W31" s="84">
        <v>0</v>
      </c>
      <c r="X31" s="84">
        <v>0</v>
      </c>
      <c r="Y31" s="85">
        <v>57246014</v>
      </c>
      <c r="Z31" s="86">
        <v>49052030</v>
      </c>
      <c r="AA31" s="84">
        <v>0</v>
      </c>
      <c r="AB31" s="84">
        <v>5336842</v>
      </c>
      <c r="AC31" s="87">
        <v>54388872</v>
      </c>
    </row>
    <row r="32" spans="1:29" ht="13.5">
      <c r="A32" s="46" t="s">
        <v>575</v>
      </c>
      <c r="B32" s="82" t="s">
        <v>143</v>
      </c>
      <c r="C32" s="83" t="s">
        <v>144</v>
      </c>
      <c r="D32" s="84">
        <v>71679870</v>
      </c>
      <c r="E32" s="84">
        <v>0</v>
      </c>
      <c r="F32" s="84">
        <v>15000000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322408</v>
      </c>
      <c r="T32" s="84">
        <v>163175</v>
      </c>
      <c r="U32" s="84">
        <v>31320</v>
      </c>
      <c r="V32" s="84">
        <v>0</v>
      </c>
      <c r="W32" s="84">
        <v>0</v>
      </c>
      <c r="X32" s="84">
        <v>0</v>
      </c>
      <c r="Y32" s="85">
        <v>87196773</v>
      </c>
      <c r="Z32" s="86">
        <v>81434975</v>
      </c>
      <c r="AA32" s="84">
        <v>0</v>
      </c>
      <c r="AB32" s="84">
        <v>5761798</v>
      </c>
      <c r="AC32" s="87">
        <v>87196773</v>
      </c>
    </row>
    <row r="33" spans="1:29" ht="13.5">
      <c r="A33" s="46" t="s">
        <v>575</v>
      </c>
      <c r="B33" s="82" t="s">
        <v>145</v>
      </c>
      <c r="C33" s="83" t="s">
        <v>146</v>
      </c>
      <c r="D33" s="84">
        <v>10080211</v>
      </c>
      <c r="E33" s="84">
        <v>0</v>
      </c>
      <c r="F33" s="84">
        <v>3865500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16842023</v>
      </c>
      <c r="N33" s="84">
        <v>0</v>
      </c>
      <c r="O33" s="84">
        <v>0</v>
      </c>
      <c r="P33" s="84">
        <v>1</v>
      </c>
      <c r="Q33" s="84">
        <v>0</v>
      </c>
      <c r="R33" s="84">
        <v>0</v>
      </c>
      <c r="S33" s="84">
        <v>345960</v>
      </c>
      <c r="T33" s="84">
        <v>115320</v>
      </c>
      <c r="U33" s="84">
        <v>288300</v>
      </c>
      <c r="V33" s="84">
        <v>2688232</v>
      </c>
      <c r="W33" s="84">
        <v>0</v>
      </c>
      <c r="X33" s="84">
        <v>0</v>
      </c>
      <c r="Y33" s="85">
        <v>34225547</v>
      </c>
      <c r="Z33" s="86">
        <v>29235263</v>
      </c>
      <c r="AA33" s="84">
        <v>0</v>
      </c>
      <c r="AB33" s="84">
        <v>4990284</v>
      </c>
      <c r="AC33" s="87">
        <v>34225547</v>
      </c>
    </row>
    <row r="34" spans="1:29" ht="13.5">
      <c r="A34" s="46" t="s">
        <v>575</v>
      </c>
      <c r="B34" s="82" t="s">
        <v>147</v>
      </c>
      <c r="C34" s="83" t="s">
        <v>148</v>
      </c>
      <c r="D34" s="84">
        <v>30500000</v>
      </c>
      <c r="E34" s="84">
        <v>0</v>
      </c>
      <c r="F34" s="84">
        <v>14500000</v>
      </c>
      <c r="G34" s="84">
        <v>0</v>
      </c>
      <c r="H34" s="84">
        <v>0</v>
      </c>
      <c r="I34" s="84">
        <v>4000000</v>
      </c>
      <c r="J34" s="84">
        <v>0</v>
      </c>
      <c r="K34" s="84">
        <v>0</v>
      </c>
      <c r="L34" s="84">
        <v>0</v>
      </c>
      <c r="M34" s="84">
        <v>81166700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550000</v>
      </c>
      <c r="V34" s="84">
        <v>0</v>
      </c>
      <c r="W34" s="84">
        <v>0</v>
      </c>
      <c r="X34" s="84">
        <v>0</v>
      </c>
      <c r="Y34" s="85">
        <v>130716700</v>
      </c>
      <c r="Z34" s="86">
        <v>130166700</v>
      </c>
      <c r="AA34" s="84">
        <v>0</v>
      </c>
      <c r="AB34" s="84">
        <v>550000</v>
      </c>
      <c r="AC34" s="87">
        <v>130716700</v>
      </c>
    </row>
    <row r="35" spans="1:29" ht="13.5">
      <c r="A35" s="46" t="s">
        <v>576</v>
      </c>
      <c r="B35" s="82" t="s">
        <v>490</v>
      </c>
      <c r="C35" s="83" t="s">
        <v>491</v>
      </c>
      <c r="D35" s="84">
        <v>0</v>
      </c>
      <c r="E35" s="84">
        <v>0</v>
      </c>
      <c r="F35" s="84">
        <v>0</v>
      </c>
      <c r="G35" s="84">
        <v>325148300</v>
      </c>
      <c r="H35" s="84">
        <v>13000000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1243840</v>
      </c>
      <c r="T35" s="84">
        <v>378560</v>
      </c>
      <c r="U35" s="84">
        <v>0</v>
      </c>
      <c r="V35" s="84">
        <v>0</v>
      </c>
      <c r="W35" s="84">
        <v>0</v>
      </c>
      <c r="X35" s="84">
        <v>0</v>
      </c>
      <c r="Y35" s="85">
        <v>339770700</v>
      </c>
      <c r="Z35" s="86">
        <v>338148300</v>
      </c>
      <c r="AA35" s="84">
        <v>0</v>
      </c>
      <c r="AB35" s="84">
        <v>1622400</v>
      </c>
      <c r="AC35" s="87">
        <v>339770700</v>
      </c>
    </row>
    <row r="36" spans="1:29" ht="12.75">
      <c r="A36" s="47" t="s">
        <v>0</v>
      </c>
      <c r="B36" s="88" t="s">
        <v>579</v>
      </c>
      <c r="C36" s="89" t="s">
        <v>0</v>
      </c>
      <c r="D36" s="89">
        <f aca="true" t="shared" si="3" ref="D36:AC36">SUM(D29:D35)</f>
        <v>147805603</v>
      </c>
      <c r="E36" s="89">
        <f t="shared" si="3"/>
        <v>0</v>
      </c>
      <c r="F36" s="89">
        <f t="shared" si="3"/>
        <v>55896980</v>
      </c>
      <c r="G36" s="89">
        <f t="shared" si="3"/>
        <v>325148300</v>
      </c>
      <c r="H36" s="89">
        <f t="shared" si="3"/>
        <v>14090980</v>
      </c>
      <c r="I36" s="89">
        <f t="shared" si="3"/>
        <v>10873949</v>
      </c>
      <c r="J36" s="89">
        <f t="shared" si="3"/>
        <v>0</v>
      </c>
      <c r="K36" s="89">
        <f t="shared" si="3"/>
        <v>0</v>
      </c>
      <c r="L36" s="89">
        <f t="shared" si="3"/>
        <v>0</v>
      </c>
      <c r="M36" s="89">
        <f t="shared" si="3"/>
        <v>113916806</v>
      </c>
      <c r="N36" s="89">
        <f t="shared" si="3"/>
        <v>0</v>
      </c>
      <c r="O36" s="89">
        <f t="shared" si="3"/>
        <v>0</v>
      </c>
      <c r="P36" s="89">
        <f t="shared" si="3"/>
        <v>1428572</v>
      </c>
      <c r="Q36" s="89">
        <f t="shared" si="3"/>
        <v>0</v>
      </c>
      <c r="R36" s="89">
        <f t="shared" si="3"/>
        <v>0</v>
      </c>
      <c r="S36" s="89">
        <f t="shared" si="3"/>
        <v>2604035</v>
      </c>
      <c r="T36" s="89">
        <f t="shared" si="3"/>
        <v>1292756</v>
      </c>
      <c r="U36" s="89">
        <f t="shared" si="3"/>
        <v>2328191</v>
      </c>
      <c r="V36" s="89">
        <f t="shared" si="3"/>
        <v>5845374</v>
      </c>
      <c r="W36" s="89">
        <f t="shared" si="3"/>
        <v>0</v>
      </c>
      <c r="X36" s="89">
        <f t="shared" si="3"/>
        <v>0</v>
      </c>
      <c r="Y36" s="90">
        <f t="shared" si="3"/>
        <v>681231546</v>
      </c>
      <c r="Z36" s="91">
        <f t="shared" si="3"/>
        <v>658524799</v>
      </c>
      <c r="AA36" s="89">
        <f t="shared" si="3"/>
        <v>0</v>
      </c>
      <c r="AB36" s="89">
        <f t="shared" si="3"/>
        <v>19849605</v>
      </c>
      <c r="AC36" s="92">
        <f t="shared" si="3"/>
        <v>678374404</v>
      </c>
    </row>
    <row r="37" spans="1:29" ht="13.5">
      <c r="A37" s="46" t="s">
        <v>575</v>
      </c>
      <c r="B37" s="82" t="s">
        <v>149</v>
      </c>
      <c r="C37" s="83" t="s">
        <v>150</v>
      </c>
      <c r="D37" s="84">
        <v>43086807</v>
      </c>
      <c r="E37" s="84">
        <v>0</v>
      </c>
      <c r="F37" s="84">
        <v>30026937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5121820</v>
      </c>
      <c r="N37" s="84">
        <v>0</v>
      </c>
      <c r="O37" s="84">
        <v>0</v>
      </c>
      <c r="P37" s="84">
        <v>1849342</v>
      </c>
      <c r="Q37" s="84">
        <v>0</v>
      </c>
      <c r="R37" s="84">
        <v>0</v>
      </c>
      <c r="S37" s="84">
        <v>2686985</v>
      </c>
      <c r="T37" s="84">
        <v>1142241</v>
      </c>
      <c r="U37" s="84">
        <v>543923</v>
      </c>
      <c r="V37" s="84">
        <v>1033455</v>
      </c>
      <c r="W37" s="84">
        <v>0</v>
      </c>
      <c r="X37" s="84">
        <v>0</v>
      </c>
      <c r="Y37" s="85">
        <v>85491510</v>
      </c>
      <c r="Z37" s="86">
        <v>65748450</v>
      </c>
      <c r="AA37" s="84">
        <v>0</v>
      </c>
      <c r="AB37" s="84">
        <v>19743060</v>
      </c>
      <c r="AC37" s="87">
        <v>85491510</v>
      </c>
    </row>
    <row r="38" spans="1:29" ht="13.5">
      <c r="A38" s="46" t="s">
        <v>575</v>
      </c>
      <c r="B38" s="82" t="s">
        <v>151</v>
      </c>
      <c r="C38" s="83" t="s">
        <v>152</v>
      </c>
      <c r="D38" s="84">
        <v>18400000</v>
      </c>
      <c r="E38" s="84">
        <v>30000000</v>
      </c>
      <c r="F38" s="84">
        <v>24400000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44582000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6000000</v>
      </c>
      <c r="T38" s="84">
        <v>0</v>
      </c>
      <c r="U38" s="84">
        <v>84062</v>
      </c>
      <c r="V38" s="84">
        <v>0</v>
      </c>
      <c r="W38" s="84">
        <v>0</v>
      </c>
      <c r="X38" s="84">
        <v>0</v>
      </c>
      <c r="Y38" s="85">
        <v>123466062</v>
      </c>
      <c r="Z38" s="86">
        <v>44216450</v>
      </c>
      <c r="AA38" s="84">
        <v>0</v>
      </c>
      <c r="AB38" s="84">
        <v>17516581</v>
      </c>
      <c r="AC38" s="87">
        <v>61733031</v>
      </c>
    </row>
    <row r="39" spans="1:29" ht="13.5">
      <c r="A39" s="46" t="s">
        <v>575</v>
      </c>
      <c r="B39" s="82" t="s">
        <v>153</v>
      </c>
      <c r="C39" s="83" t="s">
        <v>154</v>
      </c>
      <c r="D39" s="84">
        <v>21455626</v>
      </c>
      <c r="E39" s="84">
        <v>0</v>
      </c>
      <c r="F39" s="84">
        <v>6800000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7439240</v>
      </c>
      <c r="N39" s="84">
        <v>0</v>
      </c>
      <c r="O39" s="84">
        <v>0</v>
      </c>
      <c r="P39" s="84">
        <v>0</v>
      </c>
      <c r="Q39" s="84">
        <v>0</v>
      </c>
      <c r="R39" s="84">
        <v>172838</v>
      </c>
      <c r="S39" s="84">
        <v>0</v>
      </c>
      <c r="T39" s="84">
        <v>942305</v>
      </c>
      <c r="U39" s="84">
        <v>417684</v>
      </c>
      <c r="V39" s="84">
        <v>54392</v>
      </c>
      <c r="W39" s="84">
        <v>0</v>
      </c>
      <c r="X39" s="84">
        <v>0</v>
      </c>
      <c r="Y39" s="85">
        <v>37282085</v>
      </c>
      <c r="Z39" s="86">
        <v>28255626</v>
      </c>
      <c r="AA39" s="84">
        <v>0</v>
      </c>
      <c r="AB39" s="84">
        <v>9026459</v>
      </c>
      <c r="AC39" s="87">
        <v>37282085</v>
      </c>
    </row>
    <row r="40" spans="1:29" ht="13.5">
      <c r="A40" s="46" t="s">
        <v>576</v>
      </c>
      <c r="B40" s="82" t="s">
        <v>492</v>
      </c>
      <c r="C40" s="83" t="s">
        <v>493</v>
      </c>
      <c r="D40" s="84">
        <v>0</v>
      </c>
      <c r="E40" s="84">
        <v>0</v>
      </c>
      <c r="F40" s="84">
        <v>0</v>
      </c>
      <c r="G40" s="84">
        <v>90203696</v>
      </c>
      <c r="H40" s="84">
        <v>2000000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5">
        <v>92203696</v>
      </c>
      <c r="Z40" s="86">
        <v>92203696</v>
      </c>
      <c r="AA40" s="84">
        <v>0</v>
      </c>
      <c r="AB40" s="84">
        <v>0</v>
      </c>
      <c r="AC40" s="87">
        <v>92203696</v>
      </c>
    </row>
    <row r="41" spans="1:29" ht="12.75">
      <c r="A41" s="47" t="s">
        <v>0</v>
      </c>
      <c r="B41" s="88" t="s">
        <v>580</v>
      </c>
      <c r="C41" s="89" t="s">
        <v>0</v>
      </c>
      <c r="D41" s="89">
        <f aca="true" t="shared" si="4" ref="D41:AC41">SUM(D37:D40)</f>
        <v>82942433</v>
      </c>
      <c r="E41" s="89">
        <f t="shared" si="4"/>
        <v>30000000</v>
      </c>
      <c r="F41" s="89">
        <f t="shared" si="4"/>
        <v>61226937</v>
      </c>
      <c r="G41" s="89">
        <f t="shared" si="4"/>
        <v>90203696</v>
      </c>
      <c r="H41" s="89">
        <f t="shared" si="4"/>
        <v>2000000</v>
      </c>
      <c r="I41" s="89">
        <f t="shared" si="4"/>
        <v>0</v>
      </c>
      <c r="J41" s="89">
        <f t="shared" si="4"/>
        <v>0</v>
      </c>
      <c r="K41" s="89">
        <f t="shared" si="4"/>
        <v>0</v>
      </c>
      <c r="L41" s="89">
        <f t="shared" si="4"/>
        <v>0</v>
      </c>
      <c r="M41" s="89">
        <f t="shared" si="4"/>
        <v>57143060</v>
      </c>
      <c r="N41" s="89">
        <f t="shared" si="4"/>
        <v>0</v>
      </c>
      <c r="O41" s="89">
        <f t="shared" si="4"/>
        <v>0</v>
      </c>
      <c r="P41" s="89">
        <f t="shared" si="4"/>
        <v>1849342</v>
      </c>
      <c r="Q41" s="89">
        <f t="shared" si="4"/>
        <v>0</v>
      </c>
      <c r="R41" s="89">
        <f t="shared" si="4"/>
        <v>172838</v>
      </c>
      <c r="S41" s="89">
        <f t="shared" si="4"/>
        <v>8686985</v>
      </c>
      <c r="T41" s="89">
        <f t="shared" si="4"/>
        <v>2084546</v>
      </c>
      <c r="U41" s="89">
        <f t="shared" si="4"/>
        <v>1045669</v>
      </c>
      <c r="V41" s="89">
        <f t="shared" si="4"/>
        <v>1087847</v>
      </c>
      <c r="W41" s="89">
        <f t="shared" si="4"/>
        <v>0</v>
      </c>
      <c r="X41" s="89">
        <f t="shared" si="4"/>
        <v>0</v>
      </c>
      <c r="Y41" s="90">
        <f t="shared" si="4"/>
        <v>338443353</v>
      </c>
      <c r="Z41" s="91">
        <f t="shared" si="4"/>
        <v>230424222</v>
      </c>
      <c r="AA41" s="89">
        <f t="shared" si="4"/>
        <v>0</v>
      </c>
      <c r="AB41" s="89">
        <f t="shared" si="4"/>
        <v>46286100</v>
      </c>
      <c r="AC41" s="92">
        <f t="shared" si="4"/>
        <v>276710322</v>
      </c>
    </row>
    <row r="42" spans="1:29" ht="13.5">
      <c r="A42" s="46" t="s">
        <v>575</v>
      </c>
      <c r="B42" s="82" t="s">
        <v>155</v>
      </c>
      <c r="C42" s="83" t="s">
        <v>156</v>
      </c>
      <c r="D42" s="84">
        <v>63338808</v>
      </c>
      <c r="E42" s="84">
        <v>0</v>
      </c>
      <c r="F42" s="84">
        <v>6179520</v>
      </c>
      <c r="G42" s="84">
        <v>0</v>
      </c>
      <c r="H42" s="84">
        <v>0</v>
      </c>
      <c r="I42" s="84">
        <v>-987072</v>
      </c>
      <c r="J42" s="84">
        <v>0</v>
      </c>
      <c r="K42" s="84">
        <v>0</v>
      </c>
      <c r="L42" s="84">
        <v>548628</v>
      </c>
      <c r="M42" s="84">
        <v>24478788</v>
      </c>
      <c r="N42" s="84">
        <v>0</v>
      </c>
      <c r="O42" s="84">
        <v>0</v>
      </c>
      <c r="P42" s="84">
        <v>17155752</v>
      </c>
      <c r="Q42" s="84">
        <v>0</v>
      </c>
      <c r="R42" s="84">
        <v>7422144</v>
      </c>
      <c r="S42" s="84">
        <v>1206984</v>
      </c>
      <c r="T42" s="84">
        <v>899748</v>
      </c>
      <c r="U42" s="84">
        <v>4989480</v>
      </c>
      <c r="V42" s="84">
        <v>1228920</v>
      </c>
      <c r="W42" s="84">
        <v>0</v>
      </c>
      <c r="X42" s="84">
        <v>0</v>
      </c>
      <c r="Y42" s="85">
        <v>126461700</v>
      </c>
      <c r="Z42" s="86">
        <v>84800952</v>
      </c>
      <c r="AA42" s="84">
        <v>0</v>
      </c>
      <c r="AB42" s="84">
        <v>41660748</v>
      </c>
      <c r="AC42" s="87">
        <v>126461700</v>
      </c>
    </row>
    <row r="43" spans="1:29" ht="13.5">
      <c r="A43" s="46" t="s">
        <v>575</v>
      </c>
      <c r="B43" s="82" t="s">
        <v>157</v>
      </c>
      <c r="C43" s="83" t="s">
        <v>158</v>
      </c>
      <c r="D43" s="84">
        <v>37917053</v>
      </c>
      <c r="E43" s="84">
        <v>0</v>
      </c>
      <c r="F43" s="84">
        <v>7000001</v>
      </c>
      <c r="G43" s="84">
        <v>0</v>
      </c>
      <c r="H43" s="84">
        <v>0</v>
      </c>
      <c r="I43" s="84">
        <v>0</v>
      </c>
      <c r="J43" s="84">
        <v>0</v>
      </c>
      <c r="K43" s="84">
        <v>543924</v>
      </c>
      <c r="L43" s="84">
        <v>0</v>
      </c>
      <c r="M43" s="84">
        <v>2110835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4548557</v>
      </c>
      <c r="T43" s="84">
        <v>682204</v>
      </c>
      <c r="U43" s="84">
        <v>0</v>
      </c>
      <c r="V43" s="84">
        <v>0</v>
      </c>
      <c r="W43" s="84">
        <v>0</v>
      </c>
      <c r="X43" s="84">
        <v>0</v>
      </c>
      <c r="Y43" s="85">
        <v>52802574</v>
      </c>
      <c r="Z43" s="86">
        <v>46004902</v>
      </c>
      <c r="AA43" s="84">
        <v>0</v>
      </c>
      <c r="AB43" s="84">
        <v>6797672</v>
      </c>
      <c r="AC43" s="87">
        <v>52802574</v>
      </c>
    </row>
    <row r="44" spans="1:29" ht="13.5">
      <c r="A44" s="46" t="s">
        <v>575</v>
      </c>
      <c r="B44" s="82" t="s">
        <v>159</v>
      </c>
      <c r="C44" s="83" t="s">
        <v>160</v>
      </c>
      <c r="D44" s="84">
        <v>68899700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5225000</v>
      </c>
      <c r="P44" s="84">
        <v>327294</v>
      </c>
      <c r="Q44" s="84">
        <v>0</v>
      </c>
      <c r="R44" s="84">
        <v>2727450</v>
      </c>
      <c r="S44" s="84">
        <v>1581921</v>
      </c>
      <c r="T44" s="84">
        <v>1418274</v>
      </c>
      <c r="U44" s="84">
        <v>163647</v>
      </c>
      <c r="V44" s="84">
        <v>1000000</v>
      </c>
      <c r="W44" s="84">
        <v>0</v>
      </c>
      <c r="X44" s="84">
        <v>0</v>
      </c>
      <c r="Y44" s="85">
        <v>81343286</v>
      </c>
      <c r="Z44" s="86">
        <v>68899700</v>
      </c>
      <c r="AA44" s="84">
        <v>0</v>
      </c>
      <c r="AB44" s="84">
        <v>12443586</v>
      </c>
      <c r="AC44" s="87">
        <v>81343286</v>
      </c>
    </row>
    <row r="45" spans="1:29" ht="13.5">
      <c r="A45" s="46" t="s">
        <v>575</v>
      </c>
      <c r="B45" s="82" t="s">
        <v>161</v>
      </c>
      <c r="C45" s="83" t="s">
        <v>162</v>
      </c>
      <c r="D45" s="84">
        <v>9750000</v>
      </c>
      <c r="E45" s="84">
        <v>18212000</v>
      </c>
      <c r="F45" s="84">
        <v>15000000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19500000</v>
      </c>
      <c r="N45" s="84">
        <v>0</v>
      </c>
      <c r="O45" s="84">
        <v>0</v>
      </c>
      <c r="P45" s="84">
        <v>5000000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5">
        <v>67462000</v>
      </c>
      <c r="Z45" s="86">
        <v>67462000</v>
      </c>
      <c r="AA45" s="84">
        <v>0</v>
      </c>
      <c r="AB45" s="84">
        <v>0</v>
      </c>
      <c r="AC45" s="87">
        <v>67462000</v>
      </c>
    </row>
    <row r="46" spans="1:29" ht="13.5">
      <c r="A46" s="46" t="s">
        <v>575</v>
      </c>
      <c r="B46" s="82" t="s">
        <v>163</v>
      </c>
      <c r="C46" s="83" t="s">
        <v>164</v>
      </c>
      <c r="D46" s="84">
        <v>128117901</v>
      </c>
      <c r="E46" s="84">
        <v>0</v>
      </c>
      <c r="F46" s="84">
        <v>18000000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3554931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150000</v>
      </c>
      <c r="U46" s="84">
        <v>5605458</v>
      </c>
      <c r="V46" s="84">
        <v>6000000</v>
      </c>
      <c r="W46" s="84">
        <v>0</v>
      </c>
      <c r="X46" s="84">
        <v>0</v>
      </c>
      <c r="Y46" s="85">
        <v>161428290</v>
      </c>
      <c r="Z46" s="86">
        <v>146117901</v>
      </c>
      <c r="AA46" s="84">
        <v>0</v>
      </c>
      <c r="AB46" s="84">
        <v>15310389</v>
      </c>
      <c r="AC46" s="87">
        <v>161428290</v>
      </c>
    </row>
    <row r="47" spans="1:29" ht="13.5">
      <c r="A47" s="46" t="s">
        <v>576</v>
      </c>
      <c r="B47" s="82" t="s">
        <v>494</v>
      </c>
      <c r="C47" s="83" t="s">
        <v>495</v>
      </c>
      <c r="D47" s="84">
        <v>3159000</v>
      </c>
      <c r="E47" s="84">
        <v>0</v>
      </c>
      <c r="F47" s="84">
        <v>0</v>
      </c>
      <c r="G47" s="84">
        <v>1326062022</v>
      </c>
      <c r="H47" s="84">
        <v>5004101</v>
      </c>
      <c r="I47" s="84">
        <v>0</v>
      </c>
      <c r="J47" s="84">
        <v>0</v>
      </c>
      <c r="K47" s="84">
        <v>0</v>
      </c>
      <c r="L47" s="84">
        <v>80000</v>
      </c>
      <c r="M47" s="84">
        <v>26510856</v>
      </c>
      <c r="N47" s="84">
        <v>0</v>
      </c>
      <c r="O47" s="84">
        <v>0</v>
      </c>
      <c r="P47" s="84">
        <v>4399072</v>
      </c>
      <c r="Q47" s="84">
        <v>0</v>
      </c>
      <c r="R47" s="84">
        <v>5930309</v>
      </c>
      <c r="S47" s="84">
        <v>2259135</v>
      </c>
      <c r="T47" s="84">
        <v>2773023</v>
      </c>
      <c r="U47" s="84">
        <v>1497792</v>
      </c>
      <c r="V47" s="84">
        <v>4895316</v>
      </c>
      <c r="W47" s="84">
        <v>0</v>
      </c>
      <c r="X47" s="84">
        <v>0</v>
      </c>
      <c r="Y47" s="85">
        <v>1382570626</v>
      </c>
      <c r="Z47" s="86">
        <v>1315412040</v>
      </c>
      <c r="AA47" s="84">
        <v>0</v>
      </c>
      <c r="AB47" s="84">
        <v>67158586</v>
      </c>
      <c r="AC47" s="87">
        <v>1382570626</v>
      </c>
    </row>
    <row r="48" spans="1:29" ht="12.75">
      <c r="A48" s="47" t="s">
        <v>0</v>
      </c>
      <c r="B48" s="88" t="s">
        <v>581</v>
      </c>
      <c r="C48" s="89" t="s">
        <v>0</v>
      </c>
      <c r="D48" s="89">
        <f aca="true" t="shared" si="5" ref="D48:AC48">SUM(D42:D47)</f>
        <v>311182462</v>
      </c>
      <c r="E48" s="89">
        <f t="shared" si="5"/>
        <v>18212000</v>
      </c>
      <c r="F48" s="89">
        <f t="shared" si="5"/>
        <v>46179521</v>
      </c>
      <c r="G48" s="89">
        <f t="shared" si="5"/>
        <v>1326062022</v>
      </c>
      <c r="H48" s="89">
        <f t="shared" si="5"/>
        <v>5004101</v>
      </c>
      <c r="I48" s="89">
        <f t="shared" si="5"/>
        <v>-987072</v>
      </c>
      <c r="J48" s="89">
        <f t="shared" si="5"/>
        <v>0</v>
      </c>
      <c r="K48" s="89">
        <f t="shared" si="5"/>
        <v>543924</v>
      </c>
      <c r="L48" s="89">
        <f t="shared" si="5"/>
        <v>628628</v>
      </c>
      <c r="M48" s="89">
        <f t="shared" si="5"/>
        <v>76155410</v>
      </c>
      <c r="N48" s="89">
        <f t="shared" si="5"/>
        <v>0</v>
      </c>
      <c r="O48" s="89">
        <f t="shared" si="5"/>
        <v>5225000</v>
      </c>
      <c r="P48" s="89">
        <f t="shared" si="5"/>
        <v>26882118</v>
      </c>
      <c r="Q48" s="89">
        <f t="shared" si="5"/>
        <v>0</v>
      </c>
      <c r="R48" s="89">
        <f t="shared" si="5"/>
        <v>16079903</v>
      </c>
      <c r="S48" s="89">
        <f t="shared" si="5"/>
        <v>9596597</v>
      </c>
      <c r="T48" s="89">
        <f t="shared" si="5"/>
        <v>5923249</v>
      </c>
      <c r="U48" s="89">
        <f t="shared" si="5"/>
        <v>12256377</v>
      </c>
      <c r="V48" s="89">
        <f t="shared" si="5"/>
        <v>13124236</v>
      </c>
      <c r="W48" s="89">
        <f t="shared" si="5"/>
        <v>0</v>
      </c>
      <c r="X48" s="89">
        <f t="shared" si="5"/>
        <v>0</v>
      </c>
      <c r="Y48" s="90">
        <f t="shared" si="5"/>
        <v>1872068476</v>
      </c>
      <c r="Z48" s="91">
        <f t="shared" si="5"/>
        <v>1728697495</v>
      </c>
      <c r="AA48" s="89">
        <f t="shared" si="5"/>
        <v>0</v>
      </c>
      <c r="AB48" s="89">
        <f t="shared" si="5"/>
        <v>143370981</v>
      </c>
      <c r="AC48" s="92">
        <f t="shared" si="5"/>
        <v>1872068476</v>
      </c>
    </row>
    <row r="49" spans="1:29" ht="13.5">
      <c r="A49" s="46" t="s">
        <v>575</v>
      </c>
      <c r="B49" s="82" t="s">
        <v>165</v>
      </c>
      <c r="C49" s="83" t="s">
        <v>166</v>
      </c>
      <c r="D49" s="84">
        <v>77335704</v>
      </c>
      <c r="E49" s="84">
        <v>0</v>
      </c>
      <c r="F49" s="84">
        <v>55741008</v>
      </c>
      <c r="G49" s="84">
        <v>0</v>
      </c>
      <c r="H49" s="84">
        <v>0</v>
      </c>
      <c r="I49" s="84">
        <v>225624</v>
      </c>
      <c r="J49" s="84">
        <v>0</v>
      </c>
      <c r="K49" s="84">
        <v>0</v>
      </c>
      <c r="L49" s="84">
        <v>934092</v>
      </c>
      <c r="M49" s="84">
        <v>3302880</v>
      </c>
      <c r="N49" s="84">
        <v>0</v>
      </c>
      <c r="O49" s="84">
        <v>0</v>
      </c>
      <c r="P49" s="84">
        <v>5550384</v>
      </c>
      <c r="Q49" s="84">
        <v>361008</v>
      </c>
      <c r="R49" s="84">
        <v>541488</v>
      </c>
      <c r="S49" s="84">
        <v>5087424</v>
      </c>
      <c r="T49" s="84">
        <v>580296</v>
      </c>
      <c r="U49" s="84">
        <v>2517996</v>
      </c>
      <c r="V49" s="84">
        <v>902496</v>
      </c>
      <c r="W49" s="84">
        <v>0</v>
      </c>
      <c r="X49" s="84">
        <v>0</v>
      </c>
      <c r="Y49" s="85">
        <v>153080400</v>
      </c>
      <c r="Z49" s="86">
        <v>108080340</v>
      </c>
      <c r="AA49" s="84">
        <v>0</v>
      </c>
      <c r="AB49" s="84">
        <v>45000060</v>
      </c>
      <c r="AC49" s="87">
        <v>153080400</v>
      </c>
    </row>
    <row r="50" spans="1:29" ht="13.5">
      <c r="A50" s="46" t="s">
        <v>575</v>
      </c>
      <c r="B50" s="82" t="s">
        <v>167</v>
      </c>
      <c r="C50" s="83" t="s">
        <v>168</v>
      </c>
      <c r="D50" s="84">
        <v>0</v>
      </c>
      <c r="E50" s="84">
        <v>0</v>
      </c>
      <c r="F50" s="84">
        <v>270400</v>
      </c>
      <c r="G50" s="84">
        <v>0</v>
      </c>
      <c r="H50" s="84">
        <v>0</v>
      </c>
      <c r="I50" s="84">
        <v>2000000</v>
      </c>
      <c r="J50" s="84">
        <v>0</v>
      </c>
      <c r="K50" s="84">
        <v>0</v>
      </c>
      <c r="L50" s="84">
        <v>0</v>
      </c>
      <c r="M50" s="84">
        <v>8106370</v>
      </c>
      <c r="N50" s="84">
        <v>0</v>
      </c>
      <c r="O50" s="84">
        <v>0</v>
      </c>
      <c r="P50" s="84">
        <v>2121800</v>
      </c>
      <c r="Q50" s="84">
        <v>0</v>
      </c>
      <c r="R50" s="84">
        <v>648960</v>
      </c>
      <c r="S50" s="84">
        <v>0</v>
      </c>
      <c r="T50" s="84">
        <v>224972</v>
      </c>
      <c r="U50" s="84">
        <v>0</v>
      </c>
      <c r="V50" s="84">
        <v>0</v>
      </c>
      <c r="W50" s="84">
        <v>0</v>
      </c>
      <c r="X50" s="84">
        <v>0</v>
      </c>
      <c r="Y50" s="85">
        <v>13372502</v>
      </c>
      <c r="Z50" s="86">
        <v>2270400</v>
      </c>
      <c r="AA50" s="84">
        <v>0</v>
      </c>
      <c r="AB50" s="84">
        <v>11102102</v>
      </c>
      <c r="AC50" s="87">
        <v>13372502</v>
      </c>
    </row>
    <row r="51" spans="1:29" ht="13.5">
      <c r="A51" s="46" t="s">
        <v>575</v>
      </c>
      <c r="B51" s="82" t="s">
        <v>169</v>
      </c>
      <c r="C51" s="83" t="s">
        <v>170</v>
      </c>
      <c r="D51" s="84">
        <v>54561350</v>
      </c>
      <c r="E51" s="84">
        <v>0</v>
      </c>
      <c r="F51" s="84">
        <v>35160000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3800000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1361540</v>
      </c>
      <c r="T51" s="84">
        <v>3046960</v>
      </c>
      <c r="U51" s="84">
        <v>600000</v>
      </c>
      <c r="V51" s="84">
        <v>3177991</v>
      </c>
      <c r="W51" s="84">
        <v>0</v>
      </c>
      <c r="X51" s="84">
        <v>0</v>
      </c>
      <c r="Y51" s="85">
        <v>101707841</v>
      </c>
      <c r="Z51" s="86">
        <v>89561350</v>
      </c>
      <c r="AA51" s="84">
        <v>0</v>
      </c>
      <c r="AB51" s="84">
        <v>12146491</v>
      </c>
      <c r="AC51" s="87">
        <v>101707841</v>
      </c>
    </row>
    <row r="52" spans="1:29" ht="13.5">
      <c r="A52" s="46" t="s">
        <v>575</v>
      </c>
      <c r="B52" s="82" t="s">
        <v>171</v>
      </c>
      <c r="C52" s="83" t="s">
        <v>172</v>
      </c>
      <c r="D52" s="84">
        <v>34327299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12991697</v>
      </c>
      <c r="N52" s="84">
        <v>0</v>
      </c>
      <c r="O52" s="84">
        <v>0</v>
      </c>
      <c r="P52" s="84">
        <v>20125188</v>
      </c>
      <c r="Q52" s="84">
        <v>0</v>
      </c>
      <c r="R52" s="84">
        <v>0</v>
      </c>
      <c r="S52" s="84">
        <v>1316296</v>
      </c>
      <c r="T52" s="84">
        <v>620498</v>
      </c>
      <c r="U52" s="84">
        <v>250205</v>
      </c>
      <c r="V52" s="84">
        <v>6527088</v>
      </c>
      <c r="W52" s="84">
        <v>0</v>
      </c>
      <c r="X52" s="84">
        <v>0</v>
      </c>
      <c r="Y52" s="85">
        <v>76158271</v>
      </c>
      <c r="Z52" s="86">
        <v>47645350</v>
      </c>
      <c r="AA52" s="84">
        <v>0</v>
      </c>
      <c r="AB52" s="84">
        <v>20897985</v>
      </c>
      <c r="AC52" s="87">
        <v>68543335</v>
      </c>
    </row>
    <row r="53" spans="1:29" ht="13.5">
      <c r="A53" s="46" t="s">
        <v>576</v>
      </c>
      <c r="B53" s="82" t="s">
        <v>554</v>
      </c>
      <c r="C53" s="83" t="s">
        <v>555</v>
      </c>
      <c r="D53" s="84">
        <v>0</v>
      </c>
      <c r="E53" s="84">
        <v>0</v>
      </c>
      <c r="F53" s="84">
        <v>0</v>
      </c>
      <c r="G53" s="84">
        <v>517163122</v>
      </c>
      <c r="H53" s="84">
        <v>66452970</v>
      </c>
      <c r="I53" s="84">
        <v>0</v>
      </c>
      <c r="J53" s="84">
        <v>0</v>
      </c>
      <c r="K53" s="84">
        <v>0</v>
      </c>
      <c r="L53" s="84">
        <v>0</v>
      </c>
      <c r="M53" s="84">
        <v>1827585</v>
      </c>
      <c r="N53" s="84">
        <v>0</v>
      </c>
      <c r="O53" s="84">
        <v>0</v>
      </c>
      <c r="P53" s="84">
        <v>14142024</v>
      </c>
      <c r="Q53" s="84">
        <v>0</v>
      </c>
      <c r="R53" s="84">
        <v>304598</v>
      </c>
      <c r="S53" s="84">
        <v>4427541</v>
      </c>
      <c r="T53" s="84">
        <v>3045975</v>
      </c>
      <c r="U53" s="84">
        <v>2284481</v>
      </c>
      <c r="V53" s="84">
        <v>1087848</v>
      </c>
      <c r="W53" s="84">
        <v>0</v>
      </c>
      <c r="X53" s="84">
        <v>0</v>
      </c>
      <c r="Y53" s="85">
        <v>610736144</v>
      </c>
      <c r="Z53" s="86">
        <v>559085119</v>
      </c>
      <c r="AA53" s="84">
        <v>0</v>
      </c>
      <c r="AB53" s="84">
        <v>51651025</v>
      </c>
      <c r="AC53" s="87">
        <v>610736144</v>
      </c>
    </row>
    <row r="54" spans="1:29" ht="12.75">
      <c r="A54" s="47" t="s">
        <v>0</v>
      </c>
      <c r="B54" s="88" t="s">
        <v>582</v>
      </c>
      <c r="C54" s="89" t="s">
        <v>0</v>
      </c>
      <c r="D54" s="89">
        <f aca="true" t="shared" si="6" ref="D54:AC54">SUM(D49:D53)</f>
        <v>166224353</v>
      </c>
      <c r="E54" s="89">
        <f t="shared" si="6"/>
        <v>0</v>
      </c>
      <c r="F54" s="89">
        <f t="shared" si="6"/>
        <v>91171408</v>
      </c>
      <c r="G54" s="89">
        <f t="shared" si="6"/>
        <v>517163122</v>
      </c>
      <c r="H54" s="89">
        <f t="shared" si="6"/>
        <v>66452970</v>
      </c>
      <c r="I54" s="89">
        <f t="shared" si="6"/>
        <v>2225624</v>
      </c>
      <c r="J54" s="89">
        <f t="shared" si="6"/>
        <v>0</v>
      </c>
      <c r="K54" s="89">
        <f t="shared" si="6"/>
        <v>0</v>
      </c>
      <c r="L54" s="89">
        <f t="shared" si="6"/>
        <v>934092</v>
      </c>
      <c r="M54" s="89">
        <f t="shared" si="6"/>
        <v>30028532</v>
      </c>
      <c r="N54" s="89">
        <f t="shared" si="6"/>
        <v>0</v>
      </c>
      <c r="O54" s="89">
        <f t="shared" si="6"/>
        <v>0</v>
      </c>
      <c r="P54" s="89">
        <f t="shared" si="6"/>
        <v>41939396</v>
      </c>
      <c r="Q54" s="89">
        <f t="shared" si="6"/>
        <v>361008</v>
      </c>
      <c r="R54" s="89">
        <f t="shared" si="6"/>
        <v>1495046</v>
      </c>
      <c r="S54" s="89">
        <f t="shared" si="6"/>
        <v>12192801</v>
      </c>
      <c r="T54" s="89">
        <f t="shared" si="6"/>
        <v>7518701</v>
      </c>
      <c r="U54" s="89">
        <f t="shared" si="6"/>
        <v>5652682</v>
      </c>
      <c r="V54" s="89">
        <f t="shared" si="6"/>
        <v>11695423</v>
      </c>
      <c r="W54" s="89">
        <f t="shared" si="6"/>
        <v>0</v>
      </c>
      <c r="X54" s="89">
        <f t="shared" si="6"/>
        <v>0</v>
      </c>
      <c r="Y54" s="90">
        <f t="shared" si="6"/>
        <v>955055158</v>
      </c>
      <c r="Z54" s="91">
        <f t="shared" si="6"/>
        <v>806642559</v>
      </c>
      <c r="AA54" s="89">
        <f t="shared" si="6"/>
        <v>0</v>
      </c>
      <c r="AB54" s="89">
        <f t="shared" si="6"/>
        <v>140797663</v>
      </c>
      <c r="AC54" s="92">
        <f t="shared" si="6"/>
        <v>947440222</v>
      </c>
    </row>
    <row r="55" spans="1:29" ht="12.75">
      <c r="A55" s="47" t="s">
        <v>0</v>
      </c>
      <c r="B55" s="88" t="s">
        <v>583</v>
      </c>
      <c r="C55" s="89" t="s">
        <v>0</v>
      </c>
      <c r="D55" s="89">
        <f aca="true" t="shared" si="7" ref="D55:AC55">SUM(D9:D10,D12:D19,D21:D27,D29:D35,D37:D40,D42:D47,D49:D53)</f>
        <v>1727217638</v>
      </c>
      <c r="E55" s="89">
        <f t="shared" si="7"/>
        <v>140313383</v>
      </c>
      <c r="F55" s="89">
        <f t="shared" si="7"/>
        <v>716714750</v>
      </c>
      <c r="G55" s="89">
        <f t="shared" si="7"/>
        <v>3738415978</v>
      </c>
      <c r="H55" s="89">
        <f t="shared" si="7"/>
        <v>1097641325</v>
      </c>
      <c r="I55" s="89">
        <f t="shared" si="7"/>
        <v>21585482</v>
      </c>
      <c r="J55" s="89">
        <f t="shared" si="7"/>
        <v>0</v>
      </c>
      <c r="K55" s="89">
        <f t="shared" si="7"/>
        <v>543924</v>
      </c>
      <c r="L55" s="89">
        <f t="shared" si="7"/>
        <v>17177083</v>
      </c>
      <c r="M55" s="89">
        <f t="shared" si="7"/>
        <v>518138373</v>
      </c>
      <c r="N55" s="89">
        <f t="shared" si="7"/>
        <v>1800000</v>
      </c>
      <c r="O55" s="89">
        <f t="shared" si="7"/>
        <v>6225000</v>
      </c>
      <c r="P55" s="89">
        <f t="shared" si="7"/>
        <v>204731184</v>
      </c>
      <c r="Q55" s="89">
        <f t="shared" si="7"/>
        <v>361008</v>
      </c>
      <c r="R55" s="89">
        <f t="shared" si="7"/>
        <v>42725717</v>
      </c>
      <c r="S55" s="89">
        <f t="shared" si="7"/>
        <v>47774841</v>
      </c>
      <c r="T55" s="89">
        <f t="shared" si="7"/>
        <v>-140767</v>
      </c>
      <c r="U55" s="89">
        <f t="shared" si="7"/>
        <v>88765476</v>
      </c>
      <c r="V55" s="89">
        <f t="shared" si="7"/>
        <v>181946144</v>
      </c>
      <c r="W55" s="89">
        <f t="shared" si="7"/>
        <v>50030802</v>
      </c>
      <c r="X55" s="89">
        <f t="shared" si="7"/>
        <v>600000</v>
      </c>
      <c r="Y55" s="90">
        <f t="shared" si="7"/>
        <v>8602567341</v>
      </c>
      <c r="Z55" s="91">
        <f t="shared" si="7"/>
        <v>6314925533</v>
      </c>
      <c r="AA55" s="89">
        <f t="shared" si="7"/>
        <v>867620002</v>
      </c>
      <c r="AB55" s="89">
        <f t="shared" si="7"/>
        <v>1291455099</v>
      </c>
      <c r="AC55" s="92">
        <f t="shared" si="7"/>
        <v>8474000634</v>
      </c>
    </row>
    <row r="56" spans="1:29" ht="13.5">
      <c r="A56" s="37"/>
      <c r="B56" s="109" t="s">
        <v>0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5"/>
      <c r="Z56" s="96"/>
      <c r="AA56" s="94"/>
      <c r="AB56" s="94"/>
      <c r="AC56" s="97"/>
    </row>
    <row r="57" spans="1:29" ht="13.5">
      <c r="A57" s="48" t="s">
        <v>0</v>
      </c>
      <c r="B57" s="137" t="s">
        <v>52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98"/>
      <c r="V57" s="98"/>
      <c r="W57" s="98"/>
      <c r="X57" s="98"/>
      <c r="Y57" s="99"/>
      <c r="Z57" s="100"/>
      <c r="AA57" s="98"/>
      <c r="AB57" s="98"/>
      <c r="AC57" s="101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57:T57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584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573</v>
      </c>
      <c r="B9" s="82" t="s">
        <v>64</v>
      </c>
      <c r="C9" s="83" t="s">
        <v>65</v>
      </c>
      <c r="D9" s="84">
        <v>173111285</v>
      </c>
      <c r="E9" s="84">
        <v>2412655</v>
      </c>
      <c r="F9" s="84">
        <v>92789359</v>
      </c>
      <c r="G9" s="84">
        <v>346782751</v>
      </c>
      <c r="H9" s="84">
        <v>202989813</v>
      </c>
      <c r="I9" s="84">
        <v>4691274</v>
      </c>
      <c r="J9" s="84">
        <v>0</v>
      </c>
      <c r="K9" s="84">
        <v>0</v>
      </c>
      <c r="L9" s="84">
        <v>0</v>
      </c>
      <c r="M9" s="84">
        <v>133420941</v>
      </c>
      <c r="N9" s="84">
        <v>0</v>
      </c>
      <c r="O9" s="84">
        <v>0</v>
      </c>
      <c r="P9" s="84">
        <v>1500000</v>
      </c>
      <c r="Q9" s="84">
        <v>0</v>
      </c>
      <c r="R9" s="84">
        <v>21331000</v>
      </c>
      <c r="S9" s="84">
        <v>20765010</v>
      </c>
      <c r="T9" s="84">
        <v>2516427</v>
      </c>
      <c r="U9" s="84">
        <v>13821500</v>
      </c>
      <c r="V9" s="84">
        <v>230200000</v>
      </c>
      <c r="W9" s="84">
        <v>0</v>
      </c>
      <c r="X9" s="84">
        <v>0</v>
      </c>
      <c r="Y9" s="85">
        <v>1246332015</v>
      </c>
      <c r="Z9" s="86">
        <v>1034018712</v>
      </c>
      <c r="AA9" s="84">
        <v>0</v>
      </c>
      <c r="AB9" s="84">
        <v>212313303</v>
      </c>
      <c r="AC9" s="87">
        <v>1246332015</v>
      </c>
    </row>
    <row r="10" spans="1:29" ht="12.75">
      <c r="A10" s="47" t="s">
        <v>0</v>
      </c>
      <c r="B10" s="88" t="s">
        <v>574</v>
      </c>
      <c r="C10" s="89" t="s">
        <v>0</v>
      </c>
      <c r="D10" s="89">
        <f aca="true" t="shared" si="0" ref="D10:AC10">D9</f>
        <v>173111285</v>
      </c>
      <c r="E10" s="89">
        <f t="shared" si="0"/>
        <v>2412655</v>
      </c>
      <c r="F10" s="89">
        <f t="shared" si="0"/>
        <v>92789359</v>
      </c>
      <c r="G10" s="89">
        <f t="shared" si="0"/>
        <v>346782751</v>
      </c>
      <c r="H10" s="89">
        <f t="shared" si="0"/>
        <v>202989813</v>
      </c>
      <c r="I10" s="89">
        <f t="shared" si="0"/>
        <v>4691274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133420941</v>
      </c>
      <c r="N10" s="89">
        <f t="shared" si="0"/>
        <v>0</v>
      </c>
      <c r="O10" s="89">
        <f t="shared" si="0"/>
        <v>0</v>
      </c>
      <c r="P10" s="89">
        <f t="shared" si="0"/>
        <v>1500000</v>
      </c>
      <c r="Q10" s="89">
        <f t="shared" si="0"/>
        <v>0</v>
      </c>
      <c r="R10" s="89">
        <f t="shared" si="0"/>
        <v>21331000</v>
      </c>
      <c r="S10" s="89">
        <f t="shared" si="0"/>
        <v>20765010</v>
      </c>
      <c r="T10" s="89">
        <f t="shared" si="0"/>
        <v>2516427</v>
      </c>
      <c r="U10" s="89">
        <f t="shared" si="0"/>
        <v>13821500</v>
      </c>
      <c r="V10" s="89">
        <f t="shared" si="0"/>
        <v>230200000</v>
      </c>
      <c r="W10" s="89">
        <f t="shared" si="0"/>
        <v>0</v>
      </c>
      <c r="X10" s="89">
        <f t="shared" si="0"/>
        <v>0</v>
      </c>
      <c r="Y10" s="90">
        <f t="shared" si="0"/>
        <v>1246332015</v>
      </c>
      <c r="Z10" s="91">
        <f t="shared" si="0"/>
        <v>1034018712</v>
      </c>
      <c r="AA10" s="89">
        <f t="shared" si="0"/>
        <v>0</v>
      </c>
      <c r="AB10" s="89">
        <f t="shared" si="0"/>
        <v>212313303</v>
      </c>
      <c r="AC10" s="92">
        <f t="shared" si="0"/>
        <v>1246332015</v>
      </c>
    </row>
    <row r="11" spans="1:29" ht="13.5">
      <c r="A11" s="46" t="s">
        <v>575</v>
      </c>
      <c r="B11" s="82" t="s">
        <v>173</v>
      </c>
      <c r="C11" s="83" t="s">
        <v>174</v>
      </c>
      <c r="D11" s="84">
        <v>12943905</v>
      </c>
      <c r="E11" s="84">
        <v>0</v>
      </c>
      <c r="F11" s="84">
        <v>8000001</v>
      </c>
      <c r="G11" s="84">
        <v>21327000</v>
      </c>
      <c r="H11" s="84">
        <v>2284481</v>
      </c>
      <c r="I11" s="84">
        <v>0</v>
      </c>
      <c r="J11" s="84">
        <v>0</v>
      </c>
      <c r="K11" s="84">
        <v>0</v>
      </c>
      <c r="L11" s="84">
        <v>0</v>
      </c>
      <c r="M11" s="84">
        <v>880000</v>
      </c>
      <c r="N11" s="84">
        <v>0</v>
      </c>
      <c r="O11" s="84">
        <v>0</v>
      </c>
      <c r="P11" s="84">
        <v>0</v>
      </c>
      <c r="Q11" s="84">
        <v>0</v>
      </c>
      <c r="R11" s="84">
        <v>195813</v>
      </c>
      <c r="S11" s="84">
        <v>424303</v>
      </c>
      <c r="T11" s="84">
        <v>0</v>
      </c>
      <c r="U11" s="84">
        <v>217570</v>
      </c>
      <c r="V11" s="84">
        <v>0</v>
      </c>
      <c r="W11" s="84">
        <v>0</v>
      </c>
      <c r="X11" s="84">
        <v>0</v>
      </c>
      <c r="Y11" s="85">
        <v>46273073</v>
      </c>
      <c r="Z11" s="86">
        <v>43150906</v>
      </c>
      <c r="AA11" s="84">
        <v>0</v>
      </c>
      <c r="AB11" s="84">
        <v>3122167</v>
      </c>
      <c r="AC11" s="87">
        <v>46273073</v>
      </c>
    </row>
    <row r="12" spans="1:29" ht="13.5">
      <c r="A12" s="46" t="s">
        <v>575</v>
      </c>
      <c r="B12" s="82" t="s">
        <v>175</v>
      </c>
      <c r="C12" s="83" t="s">
        <v>176</v>
      </c>
      <c r="D12" s="84">
        <v>0</v>
      </c>
      <c r="E12" s="84">
        <v>0</v>
      </c>
      <c r="F12" s="84">
        <v>0</v>
      </c>
      <c r="G12" s="84">
        <v>50222000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5">
        <v>50222000</v>
      </c>
      <c r="Z12" s="86">
        <v>50222000</v>
      </c>
      <c r="AA12" s="84">
        <v>0</v>
      </c>
      <c r="AB12" s="84">
        <v>0</v>
      </c>
      <c r="AC12" s="87">
        <v>50222000</v>
      </c>
    </row>
    <row r="13" spans="1:29" ht="13.5">
      <c r="A13" s="46" t="s">
        <v>575</v>
      </c>
      <c r="B13" s="82" t="s">
        <v>177</v>
      </c>
      <c r="C13" s="83" t="s">
        <v>178</v>
      </c>
      <c r="D13" s="84">
        <v>8381523</v>
      </c>
      <c r="E13" s="84">
        <v>0</v>
      </c>
      <c r="F13" s="84">
        <v>2008701</v>
      </c>
      <c r="G13" s="84">
        <v>22900000</v>
      </c>
      <c r="H13" s="84">
        <v>10344356</v>
      </c>
      <c r="I13" s="84">
        <v>0</v>
      </c>
      <c r="J13" s="84">
        <v>3491299</v>
      </c>
      <c r="K13" s="84">
        <v>0</v>
      </c>
      <c r="L13" s="84">
        <v>0</v>
      </c>
      <c r="M13" s="84">
        <v>948621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200000</v>
      </c>
      <c r="T13" s="84">
        <v>50000</v>
      </c>
      <c r="U13" s="84">
        <v>170000</v>
      </c>
      <c r="V13" s="84">
        <v>1000000</v>
      </c>
      <c r="W13" s="84">
        <v>0</v>
      </c>
      <c r="X13" s="84">
        <v>0</v>
      </c>
      <c r="Y13" s="85">
        <v>49494500</v>
      </c>
      <c r="Z13" s="86">
        <v>48074500</v>
      </c>
      <c r="AA13" s="84">
        <v>0</v>
      </c>
      <c r="AB13" s="84">
        <v>1420000</v>
      </c>
      <c r="AC13" s="87">
        <v>49494500</v>
      </c>
    </row>
    <row r="14" spans="1:29" ht="13.5">
      <c r="A14" s="46" t="s">
        <v>576</v>
      </c>
      <c r="B14" s="82" t="s">
        <v>496</v>
      </c>
      <c r="C14" s="83" t="s">
        <v>497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23144</v>
      </c>
      <c r="U14" s="84">
        <v>0</v>
      </c>
      <c r="V14" s="84">
        <v>0</v>
      </c>
      <c r="W14" s="84">
        <v>0</v>
      </c>
      <c r="X14" s="84">
        <v>0</v>
      </c>
      <c r="Y14" s="85">
        <v>23144</v>
      </c>
      <c r="Z14" s="86">
        <v>0</v>
      </c>
      <c r="AA14" s="84">
        <v>0</v>
      </c>
      <c r="AB14" s="84">
        <v>23144</v>
      </c>
      <c r="AC14" s="87">
        <v>23144</v>
      </c>
    </row>
    <row r="15" spans="1:29" ht="12.75">
      <c r="A15" s="47" t="s">
        <v>0</v>
      </c>
      <c r="B15" s="88" t="s">
        <v>585</v>
      </c>
      <c r="C15" s="89" t="s">
        <v>0</v>
      </c>
      <c r="D15" s="89">
        <f aca="true" t="shared" si="1" ref="D15:AC15">SUM(D11:D14)</f>
        <v>21325428</v>
      </c>
      <c r="E15" s="89">
        <f t="shared" si="1"/>
        <v>0</v>
      </c>
      <c r="F15" s="89">
        <f t="shared" si="1"/>
        <v>10008702</v>
      </c>
      <c r="G15" s="89">
        <f t="shared" si="1"/>
        <v>94449000</v>
      </c>
      <c r="H15" s="89">
        <f t="shared" si="1"/>
        <v>12628837</v>
      </c>
      <c r="I15" s="89">
        <f t="shared" si="1"/>
        <v>0</v>
      </c>
      <c r="J15" s="89">
        <f t="shared" si="1"/>
        <v>3491299</v>
      </c>
      <c r="K15" s="89">
        <f t="shared" si="1"/>
        <v>0</v>
      </c>
      <c r="L15" s="89">
        <f t="shared" si="1"/>
        <v>0</v>
      </c>
      <c r="M15" s="89">
        <f t="shared" si="1"/>
        <v>1828621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195813</v>
      </c>
      <c r="S15" s="89">
        <f t="shared" si="1"/>
        <v>624303</v>
      </c>
      <c r="T15" s="89">
        <f t="shared" si="1"/>
        <v>73144</v>
      </c>
      <c r="U15" s="89">
        <f t="shared" si="1"/>
        <v>387570</v>
      </c>
      <c r="V15" s="89">
        <f t="shared" si="1"/>
        <v>1000000</v>
      </c>
      <c r="W15" s="89">
        <f t="shared" si="1"/>
        <v>0</v>
      </c>
      <c r="X15" s="89">
        <f t="shared" si="1"/>
        <v>0</v>
      </c>
      <c r="Y15" s="90">
        <f t="shared" si="1"/>
        <v>146012717</v>
      </c>
      <c r="Z15" s="91">
        <f t="shared" si="1"/>
        <v>141447406</v>
      </c>
      <c r="AA15" s="89">
        <f t="shared" si="1"/>
        <v>0</v>
      </c>
      <c r="AB15" s="89">
        <f t="shared" si="1"/>
        <v>4565311</v>
      </c>
      <c r="AC15" s="92">
        <f t="shared" si="1"/>
        <v>146012717</v>
      </c>
    </row>
    <row r="16" spans="1:29" ht="13.5">
      <c r="A16" s="46" t="s">
        <v>575</v>
      </c>
      <c r="B16" s="82" t="s">
        <v>179</v>
      </c>
      <c r="C16" s="83" t="s">
        <v>180</v>
      </c>
      <c r="D16" s="84">
        <v>5998346</v>
      </c>
      <c r="E16" s="84">
        <v>4840120</v>
      </c>
      <c r="F16" s="84">
        <v>5006963</v>
      </c>
      <c r="G16" s="84">
        <v>13800000</v>
      </c>
      <c r="H16" s="84">
        <v>3098063</v>
      </c>
      <c r="I16" s="84">
        <v>0</v>
      </c>
      <c r="J16" s="84">
        <v>0</v>
      </c>
      <c r="K16" s="84">
        <v>0</v>
      </c>
      <c r="L16" s="84">
        <v>0</v>
      </c>
      <c r="M16" s="84">
        <v>10066771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5">
        <v>42810263</v>
      </c>
      <c r="Z16" s="86">
        <v>42810263</v>
      </c>
      <c r="AA16" s="84">
        <v>0</v>
      </c>
      <c r="AB16" s="84">
        <v>0</v>
      </c>
      <c r="AC16" s="87">
        <v>42810263</v>
      </c>
    </row>
    <row r="17" spans="1:29" ht="13.5">
      <c r="A17" s="46" t="s">
        <v>575</v>
      </c>
      <c r="B17" s="82" t="s">
        <v>181</v>
      </c>
      <c r="C17" s="83" t="s">
        <v>182</v>
      </c>
      <c r="D17" s="84">
        <v>0</v>
      </c>
      <c r="E17" s="84">
        <v>0</v>
      </c>
      <c r="F17" s="84">
        <v>3000000</v>
      </c>
      <c r="G17" s="84">
        <v>44731701</v>
      </c>
      <c r="H17" s="84">
        <v>822195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16036509</v>
      </c>
      <c r="W17" s="84">
        <v>0</v>
      </c>
      <c r="X17" s="84">
        <v>0</v>
      </c>
      <c r="Y17" s="85">
        <v>64590405</v>
      </c>
      <c r="Z17" s="86">
        <v>64590404</v>
      </c>
      <c r="AA17" s="84">
        <v>0</v>
      </c>
      <c r="AB17" s="84">
        <v>1</v>
      </c>
      <c r="AC17" s="87">
        <v>64590405</v>
      </c>
    </row>
    <row r="18" spans="1:29" ht="13.5">
      <c r="A18" s="46" t="s">
        <v>575</v>
      </c>
      <c r="B18" s="82" t="s">
        <v>183</v>
      </c>
      <c r="C18" s="83" t="s">
        <v>184</v>
      </c>
      <c r="D18" s="84">
        <v>0</v>
      </c>
      <c r="E18" s="84">
        <v>0</v>
      </c>
      <c r="F18" s="84">
        <v>0</v>
      </c>
      <c r="G18" s="84">
        <v>5895805</v>
      </c>
      <c r="H18" s="84">
        <v>23392869</v>
      </c>
      <c r="I18" s="84">
        <v>0</v>
      </c>
      <c r="J18" s="84">
        <v>0</v>
      </c>
      <c r="K18" s="84">
        <v>0</v>
      </c>
      <c r="L18" s="84">
        <v>0</v>
      </c>
      <c r="M18" s="84">
        <v>2080236</v>
      </c>
      <c r="N18" s="84">
        <v>0</v>
      </c>
      <c r="O18" s="84">
        <v>0</v>
      </c>
      <c r="P18" s="84">
        <v>180624</v>
      </c>
      <c r="Q18" s="84">
        <v>0</v>
      </c>
      <c r="R18" s="84">
        <v>0</v>
      </c>
      <c r="S18" s="84">
        <v>0</v>
      </c>
      <c r="T18" s="84">
        <v>459648</v>
      </c>
      <c r="U18" s="84">
        <v>191913</v>
      </c>
      <c r="V18" s="84">
        <v>1128900</v>
      </c>
      <c r="W18" s="84">
        <v>0</v>
      </c>
      <c r="X18" s="84">
        <v>0</v>
      </c>
      <c r="Y18" s="85">
        <v>33329995</v>
      </c>
      <c r="Z18" s="86">
        <v>31109263</v>
      </c>
      <c r="AA18" s="84">
        <v>0</v>
      </c>
      <c r="AB18" s="84">
        <v>2220732</v>
      </c>
      <c r="AC18" s="87">
        <v>33329995</v>
      </c>
    </row>
    <row r="19" spans="1:29" ht="13.5">
      <c r="A19" s="46" t="s">
        <v>575</v>
      </c>
      <c r="B19" s="82" t="s">
        <v>71</v>
      </c>
      <c r="C19" s="83" t="s">
        <v>72</v>
      </c>
      <c r="D19" s="84">
        <v>45036731</v>
      </c>
      <c r="E19" s="84">
        <v>0</v>
      </c>
      <c r="F19" s="84">
        <v>16919909</v>
      </c>
      <c r="G19" s="84">
        <v>29838100</v>
      </c>
      <c r="H19" s="84">
        <v>84116260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5">
        <v>175911000</v>
      </c>
      <c r="Z19" s="86">
        <v>175911000</v>
      </c>
      <c r="AA19" s="84">
        <v>0</v>
      </c>
      <c r="AB19" s="84">
        <v>0</v>
      </c>
      <c r="AC19" s="87">
        <v>175911000</v>
      </c>
    </row>
    <row r="20" spans="1:29" ht="13.5">
      <c r="A20" s="46" t="s">
        <v>575</v>
      </c>
      <c r="B20" s="82" t="s">
        <v>185</v>
      </c>
      <c r="C20" s="83" t="s">
        <v>186</v>
      </c>
      <c r="D20" s="84">
        <v>32299033</v>
      </c>
      <c r="E20" s="84">
        <v>0</v>
      </c>
      <c r="F20" s="84">
        <v>0</v>
      </c>
      <c r="G20" s="84">
        <v>28386787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1603294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1685400</v>
      </c>
      <c r="U20" s="84">
        <v>0</v>
      </c>
      <c r="V20" s="84">
        <v>0</v>
      </c>
      <c r="W20" s="84">
        <v>0</v>
      </c>
      <c r="X20" s="84">
        <v>0</v>
      </c>
      <c r="Y20" s="85">
        <v>63974514</v>
      </c>
      <c r="Z20" s="86">
        <v>63974514</v>
      </c>
      <c r="AA20" s="84">
        <v>0</v>
      </c>
      <c r="AB20" s="84">
        <v>0</v>
      </c>
      <c r="AC20" s="87">
        <v>63974514</v>
      </c>
    </row>
    <row r="21" spans="1:29" ht="13.5">
      <c r="A21" s="46" t="s">
        <v>576</v>
      </c>
      <c r="B21" s="82" t="s">
        <v>498</v>
      </c>
      <c r="C21" s="83" t="s">
        <v>499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50000</v>
      </c>
      <c r="Q21" s="84">
        <v>0</v>
      </c>
      <c r="R21" s="84">
        <v>300000</v>
      </c>
      <c r="S21" s="84">
        <v>0</v>
      </c>
      <c r="T21" s="84">
        <v>850000</v>
      </c>
      <c r="U21" s="84">
        <v>0</v>
      </c>
      <c r="V21" s="84">
        <v>6200000</v>
      </c>
      <c r="W21" s="84">
        <v>0</v>
      </c>
      <c r="X21" s="84">
        <v>0</v>
      </c>
      <c r="Y21" s="85">
        <v>7400000</v>
      </c>
      <c r="Z21" s="86">
        <v>0</v>
      </c>
      <c r="AA21" s="84">
        <v>0</v>
      </c>
      <c r="AB21" s="84">
        <v>7400000</v>
      </c>
      <c r="AC21" s="87">
        <v>7400000</v>
      </c>
    </row>
    <row r="22" spans="1:29" ht="12.75">
      <c r="A22" s="47" t="s">
        <v>0</v>
      </c>
      <c r="B22" s="88" t="s">
        <v>586</v>
      </c>
      <c r="C22" s="89" t="s">
        <v>0</v>
      </c>
      <c r="D22" s="89">
        <f aca="true" t="shared" si="2" ref="D22:AC22">SUM(D16:D21)</f>
        <v>83334110</v>
      </c>
      <c r="E22" s="89">
        <f t="shared" si="2"/>
        <v>4840120</v>
      </c>
      <c r="F22" s="89">
        <f t="shared" si="2"/>
        <v>24926872</v>
      </c>
      <c r="G22" s="89">
        <f t="shared" si="2"/>
        <v>122652393</v>
      </c>
      <c r="H22" s="89">
        <f t="shared" si="2"/>
        <v>111429387</v>
      </c>
      <c r="I22" s="89">
        <f t="shared" si="2"/>
        <v>0</v>
      </c>
      <c r="J22" s="89">
        <f t="shared" si="2"/>
        <v>0</v>
      </c>
      <c r="K22" s="89">
        <f t="shared" si="2"/>
        <v>0</v>
      </c>
      <c r="L22" s="89">
        <f t="shared" si="2"/>
        <v>0</v>
      </c>
      <c r="M22" s="89">
        <f t="shared" si="2"/>
        <v>13750301</v>
      </c>
      <c r="N22" s="89">
        <f t="shared" si="2"/>
        <v>0</v>
      </c>
      <c r="O22" s="89">
        <f t="shared" si="2"/>
        <v>0</v>
      </c>
      <c r="P22" s="89">
        <f t="shared" si="2"/>
        <v>230624</v>
      </c>
      <c r="Q22" s="89">
        <f t="shared" si="2"/>
        <v>0</v>
      </c>
      <c r="R22" s="89">
        <f t="shared" si="2"/>
        <v>300000</v>
      </c>
      <c r="S22" s="89">
        <f t="shared" si="2"/>
        <v>0</v>
      </c>
      <c r="T22" s="89">
        <f t="shared" si="2"/>
        <v>2995048</v>
      </c>
      <c r="U22" s="89">
        <f t="shared" si="2"/>
        <v>191913</v>
      </c>
      <c r="V22" s="89">
        <f t="shared" si="2"/>
        <v>23365409</v>
      </c>
      <c r="W22" s="89">
        <f t="shared" si="2"/>
        <v>0</v>
      </c>
      <c r="X22" s="89">
        <f t="shared" si="2"/>
        <v>0</v>
      </c>
      <c r="Y22" s="90">
        <f t="shared" si="2"/>
        <v>388016177</v>
      </c>
      <c r="Z22" s="91">
        <f t="shared" si="2"/>
        <v>378395444</v>
      </c>
      <c r="AA22" s="89">
        <f t="shared" si="2"/>
        <v>0</v>
      </c>
      <c r="AB22" s="89">
        <f t="shared" si="2"/>
        <v>9620733</v>
      </c>
      <c r="AC22" s="92">
        <f t="shared" si="2"/>
        <v>388016177</v>
      </c>
    </row>
    <row r="23" spans="1:29" ht="13.5">
      <c r="A23" s="46" t="s">
        <v>575</v>
      </c>
      <c r="B23" s="82" t="s">
        <v>187</v>
      </c>
      <c r="C23" s="83" t="s">
        <v>188</v>
      </c>
      <c r="D23" s="84">
        <v>0</v>
      </c>
      <c r="E23" s="84">
        <v>0</v>
      </c>
      <c r="F23" s="84">
        <v>9205668</v>
      </c>
      <c r="G23" s="84">
        <v>151948620</v>
      </c>
      <c r="H23" s="84">
        <v>54894432</v>
      </c>
      <c r="I23" s="84">
        <v>5508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1763964</v>
      </c>
      <c r="S23" s="84">
        <v>176400</v>
      </c>
      <c r="T23" s="84">
        <v>1840464</v>
      </c>
      <c r="U23" s="84">
        <v>0</v>
      </c>
      <c r="V23" s="84">
        <v>5732868</v>
      </c>
      <c r="W23" s="84">
        <v>0</v>
      </c>
      <c r="X23" s="84">
        <v>0</v>
      </c>
      <c r="Y23" s="85">
        <v>225567924</v>
      </c>
      <c r="Z23" s="86">
        <v>209048004</v>
      </c>
      <c r="AA23" s="84">
        <v>8764680</v>
      </c>
      <c r="AB23" s="84">
        <v>1945884</v>
      </c>
      <c r="AC23" s="87">
        <v>219758568</v>
      </c>
    </row>
    <row r="24" spans="1:29" ht="13.5">
      <c r="A24" s="46" t="s">
        <v>575</v>
      </c>
      <c r="B24" s="82" t="s">
        <v>189</v>
      </c>
      <c r="C24" s="83" t="s">
        <v>190</v>
      </c>
      <c r="D24" s="84">
        <v>45688000</v>
      </c>
      <c r="E24" s="84">
        <v>0</v>
      </c>
      <c r="F24" s="84">
        <v>15300000</v>
      </c>
      <c r="G24" s="84">
        <v>22222000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294000</v>
      </c>
      <c r="U24" s="84">
        <v>683764</v>
      </c>
      <c r="V24" s="84">
        <v>3204954</v>
      </c>
      <c r="W24" s="84">
        <v>0</v>
      </c>
      <c r="X24" s="84">
        <v>0</v>
      </c>
      <c r="Y24" s="85">
        <v>87392718</v>
      </c>
      <c r="Z24" s="86">
        <v>72710000</v>
      </c>
      <c r="AA24" s="84">
        <v>0</v>
      </c>
      <c r="AB24" s="84">
        <v>14682718</v>
      </c>
      <c r="AC24" s="87">
        <v>87392718</v>
      </c>
    </row>
    <row r="25" spans="1:29" ht="13.5">
      <c r="A25" s="46" t="s">
        <v>575</v>
      </c>
      <c r="B25" s="82" t="s">
        <v>191</v>
      </c>
      <c r="C25" s="83" t="s">
        <v>192</v>
      </c>
      <c r="D25" s="84">
        <v>21150156</v>
      </c>
      <c r="E25" s="84">
        <v>0</v>
      </c>
      <c r="F25" s="84">
        <v>0</v>
      </c>
      <c r="G25" s="84">
        <v>5989044</v>
      </c>
      <c r="H25" s="84">
        <v>1094208</v>
      </c>
      <c r="I25" s="84">
        <v>0</v>
      </c>
      <c r="J25" s="84">
        <v>0</v>
      </c>
      <c r="K25" s="84">
        <v>0</v>
      </c>
      <c r="L25" s="84">
        <v>0</v>
      </c>
      <c r="M25" s="84">
        <v>1400592</v>
      </c>
      <c r="N25" s="84">
        <v>0</v>
      </c>
      <c r="O25" s="84">
        <v>0</v>
      </c>
      <c r="P25" s="84">
        <v>22689000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5">
        <v>52323000</v>
      </c>
      <c r="Z25" s="86">
        <v>52323000</v>
      </c>
      <c r="AA25" s="84">
        <v>0</v>
      </c>
      <c r="AB25" s="84">
        <v>0</v>
      </c>
      <c r="AC25" s="87">
        <v>52323000</v>
      </c>
    </row>
    <row r="26" spans="1:29" ht="13.5">
      <c r="A26" s="46" t="s">
        <v>575</v>
      </c>
      <c r="B26" s="82" t="s">
        <v>193</v>
      </c>
      <c r="C26" s="83" t="s">
        <v>194</v>
      </c>
      <c r="D26" s="84">
        <v>44100000</v>
      </c>
      <c r="E26" s="84">
        <v>0</v>
      </c>
      <c r="F26" s="84">
        <v>49689000</v>
      </c>
      <c r="G26" s="84">
        <v>56046600</v>
      </c>
      <c r="H26" s="84">
        <v>86120400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657735</v>
      </c>
      <c r="T26" s="84">
        <v>330460</v>
      </c>
      <c r="U26" s="84">
        <v>10802417</v>
      </c>
      <c r="V26" s="84">
        <v>10904930</v>
      </c>
      <c r="W26" s="84">
        <v>0</v>
      </c>
      <c r="X26" s="84">
        <v>0</v>
      </c>
      <c r="Y26" s="85">
        <v>258651542</v>
      </c>
      <c r="Z26" s="86">
        <v>235956000</v>
      </c>
      <c r="AA26" s="84">
        <v>0</v>
      </c>
      <c r="AB26" s="84">
        <v>22695542</v>
      </c>
      <c r="AC26" s="87">
        <v>258651542</v>
      </c>
    </row>
    <row r="27" spans="1:29" ht="13.5">
      <c r="A27" s="46" t="s">
        <v>575</v>
      </c>
      <c r="B27" s="82" t="s">
        <v>195</v>
      </c>
      <c r="C27" s="83" t="s">
        <v>196</v>
      </c>
      <c r="D27" s="84">
        <v>11686816</v>
      </c>
      <c r="E27" s="84">
        <v>0</v>
      </c>
      <c r="F27" s="84">
        <v>5000000</v>
      </c>
      <c r="G27" s="84">
        <v>16681624</v>
      </c>
      <c r="H27" s="84">
        <v>16214560</v>
      </c>
      <c r="I27" s="84">
        <v>0</v>
      </c>
      <c r="J27" s="84">
        <v>0</v>
      </c>
      <c r="K27" s="84">
        <v>0</v>
      </c>
      <c r="L27" s="84">
        <v>0</v>
      </c>
      <c r="M27" s="84">
        <v>1100000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5">
        <v>50683000</v>
      </c>
      <c r="Z27" s="86">
        <v>48183000</v>
      </c>
      <c r="AA27" s="84">
        <v>2500000</v>
      </c>
      <c r="AB27" s="84">
        <v>0</v>
      </c>
      <c r="AC27" s="87">
        <v>50683000</v>
      </c>
    </row>
    <row r="28" spans="1:29" ht="13.5">
      <c r="A28" s="46" t="s">
        <v>575</v>
      </c>
      <c r="B28" s="82" t="s">
        <v>197</v>
      </c>
      <c r="C28" s="83" t="s">
        <v>198</v>
      </c>
      <c r="D28" s="84">
        <v>11907738</v>
      </c>
      <c r="E28" s="84">
        <v>0</v>
      </c>
      <c r="F28" s="84">
        <v>1</v>
      </c>
      <c r="G28" s="84">
        <v>15856982</v>
      </c>
      <c r="H28" s="84">
        <v>2206750</v>
      </c>
      <c r="I28" s="84">
        <v>1139544</v>
      </c>
      <c r="J28" s="84">
        <v>0</v>
      </c>
      <c r="K28" s="84">
        <v>0</v>
      </c>
      <c r="L28" s="84">
        <v>0</v>
      </c>
      <c r="M28" s="84">
        <v>3506841</v>
      </c>
      <c r="N28" s="84">
        <v>0</v>
      </c>
      <c r="O28" s="84">
        <v>0</v>
      </c>
      <c r="P28" s="84">
        <v>0</v>
      </c>
      <c r="Q28" s="84">
        <v>0</v>
      </c>
      <c r="R28" s="84">
        <v>1087850</v>
      </c>
      <c r="S28" s="84">
        <v>0</v>
      </c>
      <c r="T28" s="84">
        <v>761500</v>
      </c>
      <c r="U28" s="84">
        <v>2937195</v>
      </c>
      <c r="V28" s="84">
        <v>3045974</v>
      </c>
      <c r="W28" s="84">
        <v>0</v>
      </c>
      <c r="X28" s="84">
        <v>0</v>
      </c>
      <c r="Y28" s="85">
        <v>42450375</v>
      </c>
      <c r="Z28" s="86">
        <v>34617850</v>
      </c>
      <c r="AA28" s="84">
        <v>0</v>
      </c>
      <c r="AB28" s="84">
        <v>7832525</v>
      </c>
      <c r="AC28" s="87">
        <v>42450375</v>
      </c>
    </row>
    <row r="29" spans="1:29" ht="13.5">
      <c r="A29" s="46" t="s">
        <v>576</v>
      </c>
      <c r="B29" s="82" t="s">
        <v>500</v>
      </c>
      <c r="C29" s="83" t="s">
        <v>501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261000</v>
      </c>
      <c r="U29" s="84">
        <v>0</v>
      </c>
      <c r="V29" s="84">
        <v>0</v>
      </c>
      <c r="W29" s="84">
        <v>0</v>
      </c>
      <c r="X29" s="84">
        <v>0</v>
      </c>
      <c r="Y29" s="85">
        <v>261000</v>
      </c>
      <c r="Z29" s="86">
        <v>0</v>
      </c>
      <c r="AA29" s="84">
        <v>0</v>
      </c>
      <c r="AB29" s="84">
        <v>0</v>
      </c>
      <c r="AC29" s="87">
        <v>0</v>
      </c>
    </row>
    <row r="30" spans="1:29" ht="12.75">
      <c r="A30" s="47" t="s">
        <v>0</v>
      </c>
      <c r="B30" s="88" t="s">
        <v>587</v>
      </c>
      <c r="C30" s="89" t="s">
        <v>0</v>
      </c>
      <c r="D30" s="89">
        <f aca="true" t="shared" si="3" ref="D30:AC30">SUM(D23:D29)</f>
        <v>134532710</v>
      </c>
      <c r="E30" s="89">
        <f t="shared" si="3"/>
        <v>0</v>
      </c>
      <c r="F30" s="89">
        <f t="shared" si="3"/>
        <v>79194669</v>
      </c>
      <c r="G30" s="89">
        <f t="shared" si="3"/>
        <v>268744870</v>
      </c>
      <c r="H30" s="89">
        <f t="shared" si="3"/>
        <v>160530350</v>
      </c>
      <c r="I30" s="89">
        <f t="shared" si="3"/>
        <v>1145052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6007433</v>
      </c>
      <c r="N30" s="89">
        <f t="shared" si="3"/>
        <v>0</v>
      </c>
      <c r="O30" s="89">
        <f t="shared" si="3"/>
        <v>0</v>
      </c>
      <c r="P30" s="89">
        <f t="shared" si="3"/>
        <v>22689000</v>
      </c>
      <c r="Q30" s="89">
        <f t="shared" si="3"/>
        <v>0</v>
      </c>
      <c r="R30" s="89">
        <f t="shared" si="3"/>
        <v>2851814</v>
      </c>
      <c r="S30" s="89">
        <f t="shared" si="3"/>
        <v>834135</v>
      </c>
      <c r="T30" s="89">
        <f t="shared" si="3"/>
        <v>3487424</v>
      </c>
      <c r="U30" s="89">
        <f t="shared" si="3"/>
        <v>14423376</v>
      </c>
      <c r="V30" s="89">
        <f t="shared" si="3"/>
        <v>22888726</v>
      </c>
      <c r="W30" s="89">
        <f t="shared" si="3"/>
        <v>0</v>
      </c>
      <c r="X30" s="89">
        <f t="shared" si="3"/>
        <v>0</v>
      </c>
      <c r="Y30" s="90">
        <f t="shared" si="3"/>
        <v>717329559</v>
      </c>
      <c r="Z30" s="91">
        <f t="shared" si="3"/>
        <v>652837854</v>
      </c>
      <c r="AA30" s="89">
        <f t="shared" si="3"/>
        <v>11264680</v>
      </c>
      <c r="AB30" s="89">
        <f t="shared" si="3"/>
        <v>47156669</v>
      </c>
      <c r="AC30" s="92">
        <f t="shared" si="3"/>
        <v>711259203</v>
      </c>
    </row>
    <row r="31" spans="1:29" ht="13.5">
      <c r="A31" s="46" t="s">
        <v>575</v>
      </c>
      <c r="B31" s="82" t="s">
        <v>199</v>
      </c>
      <c r="C31" s="83" t="s">
        <v>200</v>
      </c>
      <c r="D31" s="84">
        <v>0</v>
      </c>
      <c r="E31" s="84">
        <v>23350034</v>
      </c>
      <c r="F31" s="84">
        <v>0</v>
      </c>
      <c r="G31" s="84">
        <v>0</v>
      </c>
      <c r="H31" s="84">
        <v>32822881</v>
      </c>
      <c r="I31" s="84">
        <v>5819284</v>
      </c>
      <c r="J31" s="84">
        <v>0</v>
      </c>
      <c r="K31" s="84">
        <v>0</v>
      </c>
      <c r="L31" s="84">
        <v>0</v>
      </c>
      <c r="M31" s="84">
        <v>3407040</v>
      </c>
      <c r="N31" s="84">
        <v>0</v>
      </c>
      <c r="O31" s="84">
        <v>0</v>
      </c>
      <c r="P31" s="84">
        <v>0</v>
      </c>
      <c r="Q31" s="84">
        <v>0</v>
      </c>
      <c r="R31" s="84">
        <v>1250330</v>
      </c>
      <c r="S31" s="84">
        <v>3321594</v>
      </c>
      <c r="T31" s="84">
        <v>7103905</v>
      </c>
      <c r="U31" s="84">
        <v>6973551</v>
      </c>
      <c r="V31" s="84">
        <v>0</v>
      </c>
      <c r="W31" s="84">
        <v>0</v>
      </c>
      <c r="X31" s="84">
        <v>0</v>
      </c>
      <c r="Y31" s="85">
        <v>84048619</v>
      </c>
      <c r="Z31" s="86">
        <v>61347487</v>
      </c>
      <c r="AA31" s="84">
        <v>0</v>
      </c>
      <c r="AB31" s="84">
        <v>22701132</v>
      </c>
      <c r="AC31" s="87">
        <v>84048619</v>
      </c>
    </row>
    <row r="32" spans="1:29" ht="13.5">
      <c r="A32" s="46" t="s">
        <v>575</v>
      </c>
      <c r="B32" s="82" t="s">
        <v>201</v>
      </c>
      <c r="C32" s="83" t="s">
        <v>202</v>
      </c>
      <c r="D32" s="84">
        <v>0</v>
      </c>
      <c r="E32" s="84">
        <v>0</v>
      </c>
      <c r="F32" s="84">
        <v>15000000</v>
      </c>
      <c r="G32" s="84">
        <v>92917000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47214661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5">
        <v>155131661</v>
      </c>
      <c r="Z32" s="86">
        <v>155131661</v>
      </c>
      <c r="AA32" s="84">
        <v>0</v>
      </c>
      <c r="AB32" s="84">
        <v>0</v>
      </c>
      <c r="AC32" s="87">
        <v>155131661</v>
      </c>
    </row>
    <row r="33" spans="1:29" ht="13.5">
      <c r="A33" s="46" t="s">
        <v>575</v>
      </c>
      <c r="B33" s="82" t="s">
        <v>203</v>
      </c>
      <c r="C33" s="83" t="s">
        <v>204</v>
      </c>
      <c r="D33" s="84">
        <v>69199800</v>
      </c>
      <c r="E33" s="84">
        <v>8278010</v>
      </c>
      <c r="F33" s="84">
        <v>62580000</v>
      </c>
      <c r="G33" s="84">
        <v>2000000</v>
      </c>
      <c r="H33" s="84">
        <v>22417000</v>
      </c>
      <c r="I33" s="84">
        <v>25421840</v>
      </c>
      <c r="J33" s="84">
        <v>0</v>
      </c>
      <c r="K33" s="84">
        <v>0</v>
      </c>
      <c r="L33" s="84">
        <v>240000</v>
      </c>
      <c r="M33" s="84">
        <v>7067000</v>
      </c>
      <c r="N33" s="84">
        <v>0</v>
      </c>
      <c r="O33" s="84">
        <v>0</v>
      </c>
      <c r="P33" s="84">
        <v>1500000</v>
      </c>
      <c r="Q33" s="84">
        <v>0</v>
      </c>
      <c r="R33" s="84">
        <v>0</v>
      </c>
      <c r="S33" s="84">
        <v>2000000</v>
      </c>
      <c r="T33" s="84">
        <v>3016670</v>
      </c>
      <c r="U33" s="84">
        <v>4032300</v>
      </c>
      <c r="V33" s="84">
        <v>280000</v>
      </c>
      <c r="W33" s="84">
        <v>0</v>
      </c>
      <c r="X33" s="84">
        <v>0</v>
      </c>
      <c r="Y33" s="85">
        <v>208032620</v>
      </c>
      <c r="Z33" s="86">
        <v>85496650</v>
      </c>
      <c r="AA33" s="84">
        <v>75342000</v>
      </c>
      <c r="AB33" s="84">
        <v>47193970</v>
      </c>
      <c r="AC33" s="87">
        <v>208032620</v>
      </c>
    </row>
    <row r="34" spans="1:29" ht="13.5">
      <c r="A34" s="46" t="s">
        <v>575</v>
      </c>
      <c r="B34" s="82" t="s">
        <v>205</v>
      </c>
      <c r="C34" s="83" t="s">
        <v>206</v>
      </c>
      <c r="D34" s="84">
        <v>10000000</v>
      </c>
      <c r="E34" s="84">
        <v>0</v>
      </c>
      <c r="F34" s="84">
        <v>10000000</v>
      </c>
      <c r="G34" s="84">
        <v>18903000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1130850</v>
      </c>
      <c r="N34" s="84">
        <v>0</v>
      </c>
      <c r="O34" s="84">
        <v>0</v>
      </c>
      <c r="P34" s="84">
        <v>1093068</v>
      </c>
      <c r="Q34" s="84">
        <v>0</v>
      </c>
      <c r="R34" s="84">
        <v>1093068</v>
      </c>
      <c r="S34" s="84">
        <v>0</v>
      </c>
      <c r="T34" s="84">
        <v>14314291</v>
      </c>
      <c r="U34" s="84">
        <v>10931</v>
      </c>
      <c r="V34" s="84">
        <v>0</v>
      </c>
      <c r="W34" s="84">
        <v>0</v>
      </c>
      <c r="X34" s="84">
        <v>0</v>
      </c>
      <c r="Y34" s="85">
        <v>56545208</v>
      </c>
      <c r="Z34" s="86">
        <v>53692300</v>
      </c>
      <c r="AA34" s="84">
        <v>0</v>
      </c>
      <c r="AB34" s="84">
        <v>2852908</v>
      </c>
      <c r="AC34" s="87">
        <v>56545208</v>
      </c>
    </row>
    <row r="35" spans="1:29" ht="13.5">
      <c r="A35" s="46" t="s">
        <v>576</v>
      </c>
      <c r="B35" s="82" t="s">
        <v>504</v>
      </c>
      <c r="C35" s="83" t="s">
        <v>505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108800</v>
      </c>
      <c r="Q35" s="84">
        <v>0</v>
      </c>
      <c r="R35" s="84">
        <v>272000</v>
      </c>
      <c r="S35" s="84">
        <v>0</v>
      </c>
      <c r="T35" s="84">
        <v>141300</v>
      </c>
      <c r="U35" s="84">
        <v>0</v>
      </c>
      <c r="V35" s="84">
        <v>0</v>
      </c>
      <c r="W35" s="84">
        <v>0</v>
      </c>
      <c r="X35" s="84">
        <v>0</v>
      </c>
      <c r="Y35" s="85">
        <v>522100</v>
      </c>
      <c r="Z35" s="86">
        <v>0</v>
      </c>
      <c r="AA35" s="84">
        <v>0</v>
      </c>
      <c r="AB35" s="84">
        <v>522100</v>
      </c>
      <c r="AC35" s="87">
        <v>522100</v>
      </c>
    </row>
    <row r="36" spans="1:29" ht="12.75">
      <c r="A36" s="47" t="s">
        <v>0</v>
      </c>
      <c r="B36" s="88" t="s">
        <v>588</v>
      </c>
      <c r="C36" s="89" t="s">
        <v>0</v>
      </c>
      <c r="D36" s="89">
        <f aca="true" t="shared" si="4" ref="D36:AC36">SUM(D31:D35)</f>
        <v>79199800</v>
      </c>
      <c r="E36" s="89">
        <f t="shared" si="4"/>
        <v>31628044</v>
      </c>
      <c r="F36" s="89">
        <f t="shared" si="4"/>
        <v>87580000</v>
      </c>
      <c r="G36" s="89">
        <f t="shared" si="4"/>
        <v>113820000</v>
      </c>
      <c r="H36" s="89">
        <f t="shared" si="4"/>
        <v>55239881</v>
      </c>
      <c r="I36" s="89">
        <f t="shared" si="4"/>
        <v>31241124</v>
      </c>
      <c r="J36" s="89">
        <f t="shared" si="4"/>
        <v>0</v>
      </c>
      <c r="K36" s="89">
        <f t="shared" si="4"/>
        <v>0</v>
      </c>
      <c r="L36" s="89">
        <f t="shared" si="4"/>
        <v>240000</v>
      </c>
      <c r="M36" s="89">
        <f t="shared" si="4"/>
        <v>58819551</v>
      </c>
      <c r="N36" s="89">
        <f t="shared" si="4"/>
        <v>0</v>
      </c>
      <c r="O36" s="89">
        <f t="shared" si="4"/>
        <v>0</v>
      </c>
      <c r="P36" s="89">
        <f t="shared" si="4"/>
        <v>2701868</v>
      </c>
      <c r="Q36" s="89">
        <f t="shared" si="4"/>
        <v>0</v>
      </c>
      <c r="R36" s="89">
        <f t="shared" si="4"/>
        <v>2615398</v>
      </c>
      <c r="S36" s="89">
        <f t="shared" si="4"/>
        <v>5321594</v>
      </c>
      <c r="T36" s="89">
        <f t="shared" si="4"/>
        <v>24576166</v>
      </c>
      <c r="U36" s="89">
        <f t="shared" si="4"/>
        <v>11016782</v>
      </c>
      <c r="V36" s="89">
        <f t="shared" si="4"/>
        <v>280000</v>
      </c>
      <c r="W36" s="89">
        <f t="shared" si="4"/>
        <v>0</v>
      </c>
      <c r="X36" s="89">
        <f t="shared" si="4"/>
        <v>0</v>
      </c>
      <c r="Y36" s="90">
        <f t="shared" si="4"/>
        <v>504280208</v>
      </c>
      <c r="Z36" s="91">
        <f t="shared" si="4"/>
        <v>355668098</v>
      </c>
      <c r="AA36" s="89">
        <f t="shared" si="4"/>
        <v>75342000</v>
      </c>
      <c r="AB36" s="89">
        <f t="shared" si="4"/>
        <v>73270110</v>
      </c>
      <c r="AC36" s="92">
        <f t="shared" si="4"/>
        <v>504280208</v>
      </c>
    </row>
    <row r="37" spans="1:29" ht="12.75">
      <c r="A37" s="47" t="s">
        <v>0</v>
      </c>
      <c r="B37" s="88" t="s">
        <v>589</v>
      </c>
      <c r="C37" s="89" t="s">
        <v>0</v>
      </c>
      <c r="D37" s="89">
        <f aca="true" t="shared" si="5" ref="D37:AC37">SUM(D9,D11:D14,D16:D21,D23:D29,D31:D35)</f>
        <v>491503333</v>
      </c>
      <c r="E37" s="89">
        <f t="shared" si="5"/>
        <v>38880819</v>
      </c>
      <c r="F37" s="89">
        <f t="shared" si="5"/>
        <v>294499602</v>
      </c>
      <c r="G37" s="89">
        <f t="shared" si="5"/>
        <v>946449014</v>
      </c>
      <c r="H37" s="89">
        <f t="shared" si="5"/>
        <v>542818268</v>
      </c>
      <c r="I37" s="89">
        <f t="shared" si="5"/>
        <v>37077450</v>
      </c>
      <c r="J37" s="89">
        <f t="shared" si="5"/>
        <v>3491299</v>
      </c>
      <c r="K37" s="89">
        <f t="shared" si="5"/>
        <v>0</v>
      </c>
      <c r="L37" s="89">
        <f t="shared" si="5"/>
        <v>240000</v>
      </c>
      <c r="M37" s="89">
        <f t="shared" si="5"/>
        <v>213826847</v>
      </c>
      <c r="N37" s="89">
        <f t="shared" si="5"/>
        <v>0</v>
      </c>
      <c r="O37" s="89">
        <f t="shared" si="5"/>
        <v>0</v>
      </c>
      <c r="P37" s="89">
        <f t="shared" si="5"/>
        <v>27121492</v>
      </c>
      <c r="Q37" s="89">
        <f t="shared" si="5"/>
        <v>0</v>
      </c>
      <c r="R37" s="89">
        <f t="shared" si="5"/>
        <v>27294025</v>
      </c>
      <c r="S37" s="89">
        <f t="shared" si="5"/>
        <v>27545042</v>
      </c>
      <c r="T37" s="89">
        <f t="shared" si="5"/>
        <v>33648209</v>
      </c>
      <c r="U37" s="89">
        <f t="shared" si="5"/>
        <v>39841141</v>
      </c>
      <c r="V37" s="89">
        <f t="shared" si="5"/>
        <v>277734135</v>
      </c>
      <c r="W37" s="89">
        <f t="shared" si="5"/>
        <v>0</v>
      </c>
      <c r="X37" s="89">
        <f t="shared" si="5"/>
        <v>0</v>
      </c>
      <c r="Y37" s="90">
        <f t="shared" si="5"/>
        <v>3001970676</v>
      </c>
      <c r="Z37" s="91">
        <f t="shared" si="5"/>
        <v>2562367514</v>
      </c>
      <c r="AA37" s="89">
        <f t="shared" si="5"/>
        <v>86606680</v>
      </c>
      <c r="AB37" s="89">
        <f t="shared" si="5"/>
        <v>346926126</v>
      </c>
      <c r="AC37" s="92">
        <f t="shared" si="5"/>
        <v>2995900320</v>
      </c>
    </row>
    <row r="38" spans="1:29" ht="13.5">
      <c r="A38" s="37"/>
      <c r="B38" s="108" t="s">
        <v>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5"/>
      <c r="Z38" s="96"/>
      <c r="AA38" s="94"/>
      <c r="AB38" s="94"/>
      <c r="AC38" s="97"/>
    </row>
    <row r="39" spans="1:29" ht="13.5">
      <c r="A39" s="49" t="s">
        <v>0</v>
      </c>
      <c r="B39" s="139" t="s">
        <v>52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98"/>
      <c r="V39" s="98"/>
      <c r="W39" s="98"/>
      <c r="X39" s="98"/>
      <c r="Y39" s="99"/>
      <c r="Z39" s="100"/>
      <c r="AA39" s="98"/>
      <c r="AB39" s="98"/>
      <c r="AC39" s="101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39:T39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6.00390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590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573</v>
      </c>
      <c r="B9" s="82" t="s">
        <v>58</v>
      </c>
      <c r="C9" s="83" t="s">
        <v>59</v>
      </c>
      <c r="D9" s="84">
        <v>537362253</v>
      </c>
      <c r="E9" s="84">
        <v>9000000</v>
      </c>
      <c r="F9" s="84">
        <v>378650000</v>
      </c>
      <c r="G9" s="84">
        <v>459000000</v>
      </c>
      <c r="H9" s="84">
        <v>383099944</v>
      </c>
      <c r="I9" s="84">
        <v>127400000</v>
      </c>
      <c r="J9" s="84">
        <v>0</v>
      </c>
      <c r="K9" s="84">
        <v>0</v>
      </c>
      <c r="L9" s="84">
        <v>194979250</v>
      </c>
      <c r="M9" s="84">
        <v>578277908</v>
      </c>
      <c r="N9" s="84">
        <v>0</v>
      </c>
      <c r="O9" s="84">
        <v>893246093</v>
      </c>
      <c r="P9" s="84">
        <v>371343735</v>
      </c>
      <c r="Q9" s="84">
        <v>0</v>
      </c>
      <c r="R9" s="84">
        <v>0</v>
      </c>
      <c r="S9" s="84">
        <v>502275</v>
      </c>
      <c r="T9" s="84">
        <v>45067403</v>
      </c>
      <c r="U9" s="84">
        <v>55990274</v>
      </c>
      <c r="V9" s="84">
        <v>76915400</v>
      </c>
      <c r="W9" s="84">
        <v>0</v>
      </c>
      <c r="X9" s="84">
        <v>0</v>
      </c>
      <c r="Y9" s="85">
        <v>4110834535</v>
      </c>
      <c r="Z9" s="86">
        <v>2248629346</v>
      </c>
      <c r="AA9" s="84">
        <v>1311097133</v>
      </c>
      <c r="AB9" s="84">
        <v>551108056</v>
      </c>
      <c r="AC9" s="87">
        <v>4110834535</v>
      </c>
    </row>
    <row r="10" spans="1:29" ht="13.5">
      <c r="A10" s="46" t="s">
        <v>573</v>
      </c>
      <c r="B10" s="82" t="s">
        <v>62</v>
      </c>
      <c r="C10" s="83" t="s">
        <v>63</v>
      </c>
      <c r="D10" s="84">
        <v>2787247014</v>
      </c>
      <c r="E10" s="84">
        <v>140500000</v>
      </c>
      <c r="F10" s="84">
        <v>841133000</v>
      </c>
      <c r="G10" s="84">
        <v>796400000</v>
      </c>
      <c r="H10" s="84">
        <v>335400000</v>
      </c>
      <c r="I10" s="84">
        <v>167000000</v>
      </c>
      <c r="J10" s="84">
        <v>0</v>
      </c>
      <c r="K10" s="84">
        <v>0</v>
      </c>
      <c r="L10" s="84">
        <v>60000000</v>
      </c>
      <c r="M10" s="84">
        <v>407225000</v>
      </c>
      <c r="N10" s="84">
        <v>0</v>
      </c>
      <c r="O10" s="84">
        <v>135236000</v>
      </c>
      <c r="P10" s="84">
        <v>1934752411</v>
      </c>
      <c r="Q10" s="84">
        <v>65000000</v>
      </c>
      <c r="R10" s="84">
        <v>296098000</v>
      </c>
      <c r="S10" s="84">
        <v>198200000</v>
      </c>
      <c r="T10" s="84">
        <v>16815000</v>
      </c>
      <c r="U10" s="84">
        <v>62675000</v>
      </c>
      <c r="V10" s="84">
        <v>546466575</v>
      </c>
      <c r="W10" s="84">
        <v>0</v>
      </c>
      <c r="X10" s="84">
        <v>12000000</v>
      </c>
      <c r="Y10" s="85">
        <v>8802148000</v>
      </c>
      <c r="Z10" s="86">
        <v>3259148000</v>
      </c>
      <c r="AA10" s="84">
        <v>2594000000</v>
      </c>
      <c r="AB10" s="84">
        <v>2949000000</v>
      </c>
      <c r="AC10" s="87">
        <v>8802148000</v>
      </c>
    </row>
    <row r="11" spans="1:29" ht="13.5">
      <c r="A11" s="46" t="s">
        <v>573</v>
      </c>
      <c r="B11" s="82" t="s">
        <v>68</v>
      </c>
      <c r="C11" s="83" t="s">
        <v>69</v>
      </c>
      <c r="D11" s="84">
        <v>1054919718</v>
      </c>
      <c r="E11" s="84">
        <v>110000000</v>
      </c>
      <c r="F11" s="84">
        <v>513994584</v>
      </c>
      <c r="G11" s="84">
        <v>498920330</v>
      </c>
      <c r="H11" s="84">
        <v>371789299</v>
      </c>
      <c r="I11" s="84">
        <v>20300000</v>
      </c>
      <c r="J11" s="84">
        <v>0</v>
      </c>
      <c r="K11" s="84">
        <v>0</v>
      </c>
      <c r="L11" s="84">
        <v>73000000</v>
      </c>
      <c r="M11" s="84">
        <v>202446000</v>
      </c>
      <c r="N11" s="84">
        <v>0</v>
      </c>
      <c r="O11" s="84">
        <v>2688000</v>
      </c>
      <c r="P11" s="84">
        <v>395172940</v>
      </c>
      <c r="Q11" s="84">
        <v>20000000</v>
      </c>
      <c r="R11" s="84">
        <v>153253946</v>
      </c>
      <c r="S11" s="84">
        <v>37200000</v>
      </c>
      <c r="T11" s="84">
        <v>5250000</v>
      </c>
      <c r="U11" s="84">
        <v>127500000</v>
      </c>
      <c r="V11" s="84">
        <v>299500000</v>
      </c>
      <c r="W11" s="84">
        <v>0</v>
      </c>
      <c r="X11" s="84">
        <v>0</v>
      </c>
      <c r="Y11" s="85">
        <v>3885934817</v>
      </c>
      <c r="Z11" s="86">
        <v>2211003281</v>
      </c>
      <c r="AA11" s="84">
        <v>1500000000</v>
      </c>
      <c r="AB11" s="84">
        <v>174931536</v>
      </c>
      <c r="AC11" s="87">
        <v>3885934817</v>
      </c>
    </row>
    <row r="12" spans="1:29" ht="12.75">
      <c r="A12" s="47" t="s">
        <v>0</v>
      </c>
      <c r="B12" s="88" t="s">
        <v>574</v>
      </c>
      <c r="C12" s="89" t="s">
        <v>0</v>
      </c>
      <c r="D12" s="89">
        <f aca="true" t="shared" si="0" ref="D12:AC12">SUM(D9:D11)</f>
        <v>4379528985</v>
      </c>
      <c r="E12" s="89">
        <f t="shared" si="0"/>
        <v>259500000</v>
      </c>
      <c r="F12" s="89">
        <f t="shared" si="0"/>
        <v>1733777584</v>
      </c>
      <c r="G12" s="89">
        <f t="shared" si="0"/>
        <v>1754320330</v>
      </c>
      <c r="H12" s="89">
        <f t="shared" si="0"/>
        <v>1090289243</v>
      </c>
      <c r="I12" s="89">
        <f t="shared" si="0"/>
        <v>314700000</v>
      </c>
      <c r="J12" s="89">
        <f t="shared" si="0"/>
        <v>0</v>
      </c>
      <c r="K12" s="89">
        <f t="shared" si="0"/>
        <v>0</v>
      </c>
      <c r="L12" s="89">
        <f t="shared" si="0"/>
        <v>327979250</v>
      </c>
      <c r="M12" s="89">
        <f t="shared" si="0"/>
        <v>1187948908</v>
      </c>
      <c r="N12" s="89">
        <f t="shared" si="0"/>
        <v>0</v>
      </c>
      <c r="O12" s="89">
        <f t="shared" si="0"/>
        <v>1031170093</v>
      </c>
      <c r="P12" s="89">
        <f t="shared" si="0"/>
        <v>2701269086</v>
      </c>
      <c r="Q12" s="89">
        <f t="shared" si="0"/>
        <v>85000000</v>
      </c>
      <c r="R12" s="89">
        <f t="shared" si="0"/>
        <v>449351946</v>
      </c>
      <c r="S12" s="89">
        <f t="shared" si="0"/>
        <v>235902275</v>
      </c>
      <c r="T12" s="89">
        <f t="shared" si="0"/>
        <v>67132403</v>
      </c>
      <c r="U12" s="89">
        <f t="shared" si="0"/>
        <v>246165274</v>
      </c>
      <c r="V12" s="89">
        <f t="shared" si="0"/>
        <v>922881975</v>
      </c>
      <c r="W12" s="89">
        <f t="shared" si="0"/>
        <v>0</v>
      </c>
      <c r="X12" s="89">
        <f t="shared" si="0"/>
        <v>12000000</v>
      </c>
      <c r="Y12" s="90">
        <f t="shared" si="0"/>
        <v>16798917352</v>
      </c>
      <c r="Z12" s="91">
        <f t="shared" si="0"/>
        <v>7718780627</v>
      </c>
      <c r="AA12" s="89">
        <f t="shared" si="0"/>
        <v>5405097133</v>
      </c>
      <c r="AB12" s="89">
        <f t="shared" si="0"/>
        <v>3675039592</v>
      </c>
      <c r="AC12" s="92">
        <f t="shared" si="0"/>
        <v>16798917352</v>
      </c>
    </row>
    <row r="13" spans="1:29" ht="13.5">
      <c r="A13" s="46" t="s">
        <v>575</v>
      </c>
      <c r="B13" s="82" t="s">
        <v>73</v>
      </c>
      <c r="C13" s="83" t="s">
        <v>74</v>
      </c>
      <c r="D13" s="84">
        <v>53729704</v>
      </c>
      <c r="E13" s="84">
        <v>0</v>
      </c>
      <c r="F13" s="84">
        <v>101700000</v>
      </c>
      <c r="G13" s="84">
        <v>33555301</v>
      </c>
      <c r="H13" s="84">
        <v>50108701</v>
      </c>
      <c r="I13" s="84">
        <v>0</v>
      </c>
      <c r="J13" s="84">
        <v>0</v>
      </c>
      <c r="K13" s="84">
        <v>0</v>
      </c>
      <c r="L13" s="84">
        <v>0</v>
      </c>
      <c r="M13" s="84">
        <v>50362904</v>
      </c>
      <c r="N13" s="84">
        <v>0</v>
      </c>
      <c r="O13" s="84">
        <v>0</v>
      </c>
      <c r="P13" s="84">
        <v>0</v>
      </c>
      <c r="Q13" s="84">
        <v>0</v>
      </c>
      <c r="R13" s="84">
        <v>7847990</v>
      </c>
      <c r="S13" s="84">
        <v>1040000</v>
      </c>
      <c r="T13" s="84">
        <v>316000</v>
      </c>
      <c r="U13" s="84">
        <v>2553000</v>
      </c>
      <c r="V13" s="84">
        <v>62165000</v>
      </c>
      <c r="W13" s="84">
        <v>0</v>
      </c>
      <c r="X13" s="84">
        <v>0</v>
      </c>
      <c r="Y13" s="85">
        <v>363378600</v>
      </c>
      <c r="Z13" s="86">
        <v>214104600</v>
      </c>
      <c r="AA13" s="84">
        <v>0</v>
      </c>
      <c r="AB13" s="84">
        <v>149274000</v>
      </c>
      <c r="AC13" s="87">
        <v>363378600</v>
      </c>
    </row>
    <row r="14" spans="1:29" ht="13.5">
      <c r="A14" s="46" t="s">
        <v>575</v>
      </c>
      <c r="B14" s="82" t="s">
        <v>207</v>
      </c>
      <c r="C14" s="83" t="s">
        <v>208</v>
      </c>
      <c r="D14" s="84">
        <v>13760870</v>
      </c>
      <c r="E14" s="84">
        <v>0</v>
      </c>
      <c r="F14" s="84">
        <v>30086957</v>
      </c>
      <c r="G14" s="84">
        <v>25152826</v>
      </c>
      <c r="H14" s="84">
        <v>2000000</v>
      </c>
      <c r="I14" s="84">
        <v>6620478</v>
      </c>
      <c r="J14" s="84">
        <v>0</v>
      </c>
      <c r="K14" s="84">
        <v>0</v>
      </c>
      <c r="L14" s="84">
        <v>0</v>
      </c>
      <c r="M14" s="84">
        <v>21652174</v>
      </c>
      <c r="N14" s="84">
        <v>0</v>
      </c>
      <c r="O14" s="84">
        <v>0</v>
      </c>
      <c r="P14" s="84">
        <v>0</v>
      </c>
      <c r="Q14" s="84">
        <v>0</v>
      </c>
      <c r="R14" s="84">
        <v>500000</v>
      </c>
      <c r="S14" s="84">
        <v>2750000</v>
      </c>
      <c r="T14" s="84">
        <v>3585000</v>
      </c>
      <c r="U14" s="84">
        <v>195000</v>
      </c>
      <c r="V14" s="84">
        <v>10550000</v>
      </c>
      <c r="W14" s="84">
        <v>0</v>
      </c>
      <c r="X14" s="84">
        <v>0</v>
      </c>
      <c r="Y14" s="85">
        <v>116853305</v>
      </c>
      <c r="Z14" s="86">
        <v>75899392</v>
      </c>
      <c r="AA14" s="84">
        <v>17550000</v>
      </c>
      <c r="AB14" s="84">
        <v>23403913</v>
      </c>
      <c r="AC14" s="87">
        <v>116853305</v>
      </c>
    </row>
    <row r="15" spans="1:29" ht="13.5">
      <c r="A15" s="46" t="s">
        <v>575</v>
      </c>
      <c r="B15" s="82" t="s">
        <v>209</v>
      </c>
      <c r="C15" s="83" t="s">
        <v>210</v>
      </c>
      <c r="D15" s="84">
        <v>30882000</v>
      </c>
      <c r="E15" s="84">
        <v>0</v>
      </c>
      <c r="F15" s="84">
        <v>21000000</v>
      </c>
      <c r="G15" s="84">
        <v>7808000</v>
      </c>
      <c r="H15" s="84">
        <v>11000000</v>
      </c>
      <c r="I15" s="84">
        <v>0</v>
      </c>
      <c r="J15" s="84">
        <v>0</v>
      </c>
      <c r="K15" s="84">
        <v>0</v>
      </c>
      <c r="L15" s="84">
        <v>0</v>
      </c>
      <c r="M15" s="84">
        <v>4987200</v>
      </c>
      <c r="N15" s="84">
        <v>0</v>
      </c>
      <c r="O15" s="84">
        <v>0</v>
      </c>
      <c r="P15" s="84">
        <v>0</v>
      </c>
      <c r="Q15" s="84">
        <v>0</v>
      </c>
      <c r="R15" s="84">
        <v>823708</v>
      </c>
      <c r="S15" s="84">
        <v>2019500</v>
      </c>
      <c r="T15" s="84">
        <v>275000</v>
      </c>
      <c r="U15" s="84">
        <v>0</v>
      </c>
      <c r="V15" s="84">
        <v>0</v>
      </c>
      <c r="W15" s="84">
        <v>0</v>
      </c>
      <c r="X15" s="84">
        <v>0</v>
      </c>
      <c r="Y15" s="85">
        <v>78795408</v>
      </c>
      <c r="Z15" s="86">
        <v>77295408</v>
      </c>
      <c r="AA15" s="84">
        <v>0</v>
      </c>
      <c r="AB15" s="84">
        <v>1500000</v>
      </c>
      <c r="AC15" s="87">
        <v>78795408</v>
      </c>
    </row>
    <row r="16" spans="1:29" ht="13.5">
      <c r="A16" s="46" t="s">
        <v>576</v>
      </c>
      <c r="B16" s="82" t="s">
        <v>550</v>
      </c>
      <c r="C16" s="83" t="s">
        <v>551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200000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490000</v>
      </c>
      <c r="T16" s="84">
        <v>180000</v>
      </c>
      <c r="U16" s="84">
        <v>0</v>
      </c>
      <c r="V16" s="84">
        <v>450000</v>
      </c>
      <c r="W16" s="84">
        <v>0</v>
      </c>
      <c r="X16" s="84">
        <v>0</v>
      </c>
      <c r="Y16" s="85">
        <v>1320000</v>
      </c>
      <c r="Z16" s="86">
        <v>0</v>
      </c>
      <c r="AA16" s="84">
        <v>0</v>
      </c>
      <c r="AB16" s="84">
        <v>1230000</v>
      </c>
      <c r="AC16" s="87">
        <v>1230000</v>
      </c>
    </row>
    <row r="17" spans="1:29" ht="12.75">
      <c r="A17" s="47" t="s">
        <v>0</v>
      </c>
      <c r="B17" s="88" t="s">
        <v>591</v>
      </c>
      <c r="C17" s="89" t="s">
        <v>0</v>
      </c>
      <c r="D17" s="89">
        <f aca="true" t="shared" si="1" ref="D17:AC17">SUM(D13:D16)</f>
        <v>98372574</v>
      </c>
      <c r="E17" s="89">
        <f t="shared" si="1"/>
        <v>0</v>
      </c>
      <c r="F17" s="89">
        <f t="shared" si="1"/>
        <v>152786957</v>
      </c>
      <c r="G17" s="89">
        <f t="shared" si="1"/>
        <v>66516127</v>
      </c>
      <c r="H17" s="89">
        <f t="shared" si="1"/>
        <v>63108701</v>
      </c>
      <c r="I17" s="89">
        <f t="shared" si="1"/>
        <v>6620478</v>
      </c>
      <c r="J17" s="89">
        <f t="shared" si="1"/>
        <v>0</v>
      </c>
      <c r="K17" s="89">
        <f t="shared" si="1"/>
        <v>0</v>
      </c>
      <c r="L17" s="89">
        <f t="shared" si="1"/>
        <v>200000</v>
      </c>
      <c r="M17" s="89">
        <f t="shared" si="1"/>
        <v>77002278</v>
      </c>
      <c r="N17" s="89">
        <f t="shared" si="1"/>
        <v>0</v>
      </c>
      <c r="O17" s="89">
        <f t="shared" si="1"/>
        <v>0</v>
      </c>
      <c r="P17" s="89">
        <f t="shared" si="1"/>
        <v>0</v>
      </c>
      <c r="Q17" s="89">
        <f t="shared" si="1"/>
        <v>0</v>
      </c>
      <c r="R17" s="89">
        <f t="shared" si="1"/>
        <v>9171698</v>
      </c>
      <c r="S17" s="89">
        <f t="shared" si="1"/>
        <v>6299500</v>
      </c>
      <c r="T17" s="89">
        <f t="shared" si="1"/>
        <v>4356000</v>
      </c>
      <c r="U17" s="89">
        <f t="shared" si="1"/>
        <v>2748000</v>
      </c>
      <c r="V17" s="89">
        <f t="shared" si="1"/>
        <v>73165000</v>
      </c>
      <c r="W17" s="89">
        <f t="shared" si="1"/>
        <v>0</v>
      </c>
      <c r="X17" s="89">
        <f t="shared" si="1"/>
        <v>0</v>
      </c>
      <c r="Y17" s="90">
        <f t="shared" si="1"/>
        <v>560347313</v>
      </c>
      <c r="Z17" s="91">
        <f t="shared" si="1"/>
        <v>367299400</v>
      </c>
      <c r="AA17" s="89">
        <f t="shared" si="1"/>
        <v>17550000</v>
      </c>
      <c r="AB17" s="89">
        <f t="shared" si="1"/>
        <v>175407913</v>
      </c>
      <c r="AC17" s="92">
        <f t="shared" si="1"/>
        <v>560257313</v>
      </c>
    </row>
    <row r="18" spans="1:29" ht="13.5">
      <c r="A18" s="46" t="s">
        <v>575</v>
      </c>
      <c r="B18" s="82" t="s">
        <v>75</v>
      </c>
      <c r="C18" s="83" t="s">
        <v>76</v>
      </c>
      <c r="D18" s="84">
        <v>56125000</v>
      </c>
      <c r="E18" s="84">
        <v>0</v>
      </c>
      <c r="F18" s="84">
        <v>56231422</v>
      </c>
      <c r="G18" s="84">
        <v>33264927</v>
      </c>
      <c r="H18" s="84">
        <v>20622000</v>
      </c>
      <c r="I18" s="84">
        <v>12500000</v>
      </c>
      <c r="J18" s="84">
        <v>0</v>
      </c>
      <c r="K18" s="84">
        <v>0</v>
      </c>
      <c r="L18" s="84">
        <v>0</v>
      </c>
      <c r="M18" s="84">
        <v>59508661</v>
      </c>
      <c r="N18" s="84">
        <v>0</v>
      </c>
      <c r="O18" s="84">
        <v>0</v>
      </c>
      <c r="P18" s="84">
        <v>0</v>
      </c>
      <c r="Q18" s="84">
        <v>0</v>
      </c>
      <c r="R18" s="84">
        <v>2000000</v>
      </c>
      <c r="S18" s="84">
        <v>25089250</v>
      </c>
      <c r="T18" s="84">
        <v>2971538</v>
      </c>
      <c r="U18" s="84">
        <v>50000</v>
      </c>
      <c r="V18" s="84">
        <v>0</v>
      </c>
      <c r="W18" s="84">
        <v>0</v>
      </c>
      <c r="X18" s="84">
        <v>0</v>
      </c>
      <c r="Y18" s="85">
        <v>268362798</v>
      </c>
      <c r="Z18" s="86">
        <v>220851449</v>
      </c>
      <c r="AA18" s="84">
        <v>0</v>
      </c>
      <c r="AB18" s="84">
        <v>47511349</v>
      </c>
      <c r="AC18" s="87">
        <v>268362798</v>
      </c>
    </row>
    <row r="19" spans="1:29" ht="13.5">
      <c r="A19" s="46" t="s">
        <v>575</v>
      </c>
      <c r="B19" s="82" t="s">
        <v>211</v>
      </c>
      <c r="C19" s="83" t="s">
        <v>212</v>
      </c>
      <c r="D19" s="84">
        <v>0</v>
      </c>
      <c r="E19" s="84">
        <v>0</v>
      </c>
      <c r="F19" s="84">
        <v>0</v>
      </c>
      <c r="G19" s="84">
        <v>40806000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75139300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2460000</v>
      </c>
      <c r="U19" s="84">
        <v>0</v>
      </c>
      <c r="V19" s="84">
        <v>0</v>
      </c>
      <c r="W19" s="84">
        <v>0</v>
      </c>
      <c r="X19" s="84">
        <v>0</v>
      </c>
      <c r="Y19" s="85">
        <v>118405300</v>
      </c>
      <c r="Z19" s="86">
        <v>135149300</v>
      </c>
      <c r="AA19" s="84">
        <v>0</v>
      </c>
      <c r="AB19" s="84">
        <v>0</v>
      </c>
      <c r="AC19" s="87">
        <v>135149300</v>
      </c>
    </row>
    <row r="20" spans="1:29" ht="13.5">
      <c r="A20" s="46" t="s">
        <v>575</v>
      </c>
      <c r="B20" s="82" t="s">
        <v>213</v>
      </c>
      <c r="C20" s="83" t="s">
        <v>214</v>
      </c>
      <c r="D20" s="84">
        <v>80000000</v>
      </c>
      <c r="E20" s="84">
        <v>0</v>
      </c>
      <c r="F20" s="84">
        <v>35000000</v>
      </c>
      <c r="G20" s="84">
        <v>4185900</v>
      </c>
      <c r="H20" s="84">
        <v>21000100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5">
        <v>140186000</v>
      </c>
      <c r="Z20" s="86">
        <v>140186000</v>
      </c>
      <c r="AA20" s="84">
        <v>0</v>
      </c>
      <c r="AB20" s="84">
        <v>0</v>
      </c>
      <c r="AC20" s="87">
        <v>140186000</v>
      </c>
    </row>
    <row r="21" spans="1:29" ht="13.5">
      <c r="A21" s="46" t="s">
        <v>576</v>
      </c>
      <c r="B21" s="82" t="s">
        <v>560</v>
      </c>
      <c r="C21" s="83" t="s">
        <v>561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5">
        <v>0</v>
      </c>
      <c r="Z21" s="86">
        <v>0</v>
      </c>
      <c r="AA21" s="84">
        <v>0</v>
      </c>
      <c r="AB21" s="84">
        <v>0</v>
      </c>
      <c r="AC21" s="87">
        <v>0</v>
      </c>
    </row>
    <row r="22" spans="1:29" ht="12.75">
      <c r="A22" s="47" t="s">
        <v>0</v>
      </c>
      <c r="B22" s="88" t="s">
        <v>592</v>
      </c>
      <c r="C22" s="89" t="s">
        <v>0</v>
      </c>
      <c r="D22" s="89">
        <f aca="true" t="shared" si="2" ref="D22:AC22">SUM(D18:D21)</f>
        <v>136125000</v>
      </c>
      <c r="E22" s="89">
        <f t="shared" si="2"/>
        <v>0</v>
      </c>
      <c r="F22" s="89">
        <f t="shared" si="2"/>
        <v>91231422</v>
      </c>
      <c r="G22" s="89">
        <f t="shared" si="2"/>
        <v>78256827</v>
      </c>
      <c r="H22" s="89">
        <f t="shared" si="2"/>
        <v>41622100</v>
      </c>
      <c r="I22" s="89">
        <f t="shared" si="2"/>
        <v>12500000</v>
      </c>
      <c r="J22" s="89">
        <f t="shared" si="2"/>
        <v>0</v>
      </c>
      <c r="K22" s="89">
        <f t="shared" si="2"/>
        <v>0</v>
      </c>
      <c r="L22" s="89">
        <f t="shared" si="2"/>
        <v>0</v>
      </c>
      <c r="M22" s="89">
        <f t="shared" si="2"/>
        <v>134647961</v>
      </c>
      <c r="N22" s="89">
        <f t="shared" si="2"/>
        <v>0</v>
      </c>
      <c r="O22" s="89">
        <f t="shared" si="2"/>
        <v>0</v>
      </c>
      <c r="P22" s="89">
        <f t="shared" si="2"/>
        <v>0</v>
      </c>
      <c r="Q22" s="89">
        <f t="shared" si="2"/>
        <v>0</v>
      </c>
      <c r="R22" s="89">
        <f t="shared" si="2"/>
        <v>2000000</v>
      </c>
      <c r="S22" s="89">
        <f t="shared" si="2"/>
        <v>25089250</v>
      </c>
      <c r="T22" s="89">
        <f t="shared" si="2"/>
        <v>5431538</v>
      </c>
      <c r="U22" s="89">
        <f t="shared" si="2"/>
        <v>50000</v>
      </c>
      <c r="V22" s="89">
        <f t="shared" si="2"/>
        <v>0</v>
      </c>
      <c r="W22" s="89">
        <f t="shared" si="2"/>
        <v>0</v>
      </c>
      <c r="X22" s="89">
        <f t="shared" si="2"/>
        <v>0</v>
      </c>
      <c r="Y22" s="90">
        <f t="shared" si="2"/>
        <v>526954098</v>
      </c>
      <c r="Z22" s="91">
        <f t="shared" si="2"/>
        <v>496186749</v>
      </c>
      <c r="AA22" s="89">
        <f t="shared" si="2"/>
        <v>0</v>
      </c>
      <c r="AB22" s="89">
        <f t="shared" si="2"/>
        <v>47511349</v>
      </c>
      <c r="AC22" s="92">
        <f t="shared" si="2"/>
        <v>543698098</v>
      </c>
    </row>
    <row r="23" spans="1:29" ht="12.75">
      <c r="A23" s="47" t="s">
        <v>0</v>
      </c>
      <c r="B23" s="88" t="s">
        <v>593</v>
      </c>
      <c r="C23" s="89" t="s">
        <v>0</v>
      </c>
      <c r="D23" s="89">
        <f aca="true" t="shared" si="3" ref="D23:AC23">SUM(D9:D11,D13:D16,D18:D21)</f>
        <v>4614026559</v>
      </c>
      <c r="E23" s="89">
        <f t="shared" si="3"/>
        <v>259500000</v>
      </c>
      <c r="F23" s="89">
        <f t="shared" si="3"/>
        <v>1977795963</v>
      </c>
      <c r="G23" s="89">
        <f t="shared" si="3"/>
        <v>1899093284</v>
      </c>
      <c r="H23" s="89">
        <f t="shared" si="3"/>
        <v>1195020044</v>
      </c>
      <c r="I23" s="89">
        <f t="shared" si="3"/>
        <v>333820478</v>
      </c>
      <c r="J23" s="89">
        <f t="shared" si="3"/>
        <v>0</v>
      </c>
      <c r="K23" s="89">
        <f t="shared" si="3"/>
        <v>0</v>
      </c>
      <c r="L23" s="89">
        <f t="shared" si="3"/>
        <v>328179250</v>
      </c>
      <c r="M23" s="89">
        <f t="shared" si="3"/>
        <v>1399599147</v>
      </c>
      <c r="N23" s="89">
        <f t="shared" si="3"/>
        <v>0</v>
      </c>
      <c r="O23" s="89">
        <f t="shared" si="3"/>
        <v>1031170093</v>
      </c>
      <c r="P23" s="89">
        <f t="shared" si="3"/>
        <v>2701269086</v>
      </c>
      <c r="Q23" s="89">
        <f t="shared" si="3"/>
        <v>85000000</v>
      </c>
      <c r="R23" s="89">
        <f t="shared" si="3"/>
        <v>460523644</v>
      </c>
      <c r="S23" s="89">
        <f t="shared" si="3"/>
        <v>267291025</v>
      </c>
      <c r="T23" s="89">
        <f t="shared" si="3"/>
        <v>76919941</v>
      </c>
      <c r="U23" s="89">
        <f t="shared" si="3"/>
        <v>248963274</v>
      </c>
      <c r="V23" s="89">
        <f t="shared" si="3"/>
        <v>996046975</v>
      </c>
      <c r="W23" s="89">
        <f t="shared" si="3"/>
        <v>0</v>
      </c>
      <c r="X23" s="89">
        <f t="shared" si="3"/>
        <v>12000000</v>
      </c>
      <c r="Y23" s="90">
        <f t="shared" si="3"/>
        <v>17886218763</v>
      </c>
      <c r="Z23" s="91">
        <f t="shared" si="3"/>
        <v>8582266776</v>
      </c>
      <c r="AA23" s="89">
        <f t="shared" si="3"/>
        <v>5422647133</v>
      </c>
      <c r="AB23" s="89">
        <f t="shared" si="3"/>
        <v>3897958854</v>
      </c>
      <c r="AC23" s="92">
        <f t="shared" si="3"/>
        <v>17902872763</v>
      </c>
    </row>
    <row r="24" spans="1:29" ht="13.5">
      <c r="A24" s="37"/>
      <c r="B24" s="107" t="s">
        <v>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6"/>
      <c r="AA24" s="94"/>
      <c r="AB24" s="94"/>
      <c r="AC24" s="97"/>
    </row>
    <row r="25" spans="1:29" ht="13.5">
      <c r="A25" s="50" t="s">
        <v>0</v>
      </c>
      <c r="B25" s="141" t="s">
        <v>52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98"/>
      <c r="V25" s="98"/>
      <c r="W25" s="98"/>
      <c r="X25" s="98"/>
      <c r="Y25" s="99"/>
      <c r="Z25" s="100"/>
      <c r="AA25" s="98"/>
      <c r="AB25" s="98"/>
      <c r="AC25" s="101"/>
    </row>
    <row r="26" spans="1:29" ht="12.75">
      <c r="A26" s="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2.75">
      <c r="A27" s="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2.75">
      <c r="A28" s="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2.75">
      <c r="A29" s="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2.75">
      <c r="A30" s="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2.75">
      <c r="A31" s="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2.75">
      <c r="A32" s="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2.75">
      <c r="A33" s="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2.75">
      <c r="A34" s="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2.75">
      <c r="A35" s="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2.75">
      <c r="A39" s="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2.75">
      <c r="A40" s="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2.75">
      <c r="A41" s="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2.75">
      <c r="A42" s="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2.75">
      <c r="A43" s="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25:T25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6.00390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594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573</v>
      </c>
      <c r="B9" s="82" t="s">
        <v>60</v>
      </c>
      <c r="C9" s="83" t="s">
        <v>61</v>
      </c>
      <c r="D9" s="84">
        <v>2093849000</v>
      </c>
      <c r="E9" s="84">
        <v>65375000</v>
      </c>
      <c r="F9" s="84">
        <v>628849000</v>
      </c>
      <c r="G9" s="84">
        <v>346400000</v>
      </c>
      <c r="H9" s="84">
        <v>354668000</v>
      </c>
      <c r="I9" s="84">
        <v>161500000</v>
      </c>
      <c r="J9" s="84">
        <v>0</v>
      </c>
      <c r="K9" s="84">
        <v>17382000</v>
      </c>
      <c r="L9" s="84">
        <v>18176000</v>
      </c>
      <c r="M9" s="84">
        <v>395895000</v>
      </c>
      <c r="N9" s="84">
        <v>0</v>
      </c>
      <c r="O9" s="84">
        <v>21559000</v>
      </c>
      <c r="P9" s="84">
        <v>1107549000</v>
      </c>
      <c r="Q9" s="84">
        <v>0</v>
      </c>
      <c r="R9" s="84">
        <v>138745000</v>
      </c>
      <c r="S9" s="84">
        <v>52951000</v>
      </c>
      <c r="T9" s="84">
        <v>28586000</v>
      </c>
      <c r="U9" s="84">
        <v>127829000</v>
      </c>
      <c r="V9" s="84">
        <v>429346000</v>
      </c>
      <c r="W9" s="84">
        <v>53476000</v>
      </c>
      <c r="X9" s="84">
        <v>0</v>
      </c>
      <c r="Y9" s="85">
        <v>6042135000</v>
      </c>
      <c r="Z9" s="86">
        <v>3830194000</v>
      </c>
      <c r="AA9" s="84">
        <v>1000000000</v>
      </c>
      <c r="AB9" s="84">
        <v>1211941000</v>
      </c>
      <c r="AC9" s="87">
        <v>6042135000</v>
      </c>
    </row>
    <row r="10" spans="1:29" ht="12.75">
      <c r="A10" s="47" t="s">
        <v>0</v>
      </c>
      <c r="B10" s="88" t="s">
        <v>574</v>
      </c>
      <c r="C10" s="89" t="s">
        <v>0</v>
      </c>
      <c r="D10" s="89">
        <f aca="true" t="shared" si="0" ref="D10:AC10">D9</f>
        <v>2093849000</v>
      </c>
      <c r="E10" s="89">
        <f t="shared" si="0"/>
        <v>65375000</v>
      </c>
      <c r="F10" s="89">
        <f t="shared" si="0"/>
        <v>628849000</v>
      </c>
      <c r="G10" s="89">
        <f t="shared" si="0"/>
        <v>346400000</v>
      </c>
      <c r="H10" s="89">
        <f t="shared" si="0"/>
        <v>354668000</v>
      </c>
      <c r="I10" s="89">
        <f t="shared" si="0"/>
        <v>161500000</v>
      </c>
      <c r="J10" s="89">
        <f t="shared" si="0"/>
        <v>0</v>
      </c>
      <c r="K10" s="89">
        <f t="shared" si="0"/>
        <v>17382000</v>
      </c>
      <c r="L10" s="89">
        <f t="shared" si="0"/>
        <v>18176000</v>
      </c>
      <c r="M10" s="89">
        <f t="shared" si="0"/>
        <v>395895000</v>
      </c>
      <c r="N10" s="89">
        <f t="shared" si="0"/>
        <v>0</v>
      </c>
      <c r="O10" s="89">
        <f t="shared" si="0"/>
        <v>21559000</v>
      </c>
      <c r="P10" s="89">
        <f t="shared" si="0"/>
        <v>1107549000</v>
      </c>
      <c r="Q10" s="89">
        <f t="shared" si="0"/>
        <v>0</v>
      </c>
      <c r="R10" s="89">
        <f t="shared" si="0"/>
        <v>138745000</v>
      </c>
      <c r="S10" s="89">
        <f t="shared" si="0"/>
        <v>52951000</v>
      </c>
      <c r="T10" s="89">
        <f t="shared" si="0"/>
        <v>28586000</v>
      </c>
      <c r="U10" s="89">
        <f t="shared" si="0"/>
        <v>127829000</v>
      </c>
      <c r="V10" s="89">
        <f t="shared" si="0"/>
        <v>429346000</v>
      </c>
      <c r="W10" s="89">
        <f t="shared" si="0"/>
        <v>53476000</v>
      </c>
      <c r="X10" s="89">
        <f t="shared" si="0"/>
        <v>0</v>
      </c>
      <c r="Y10" s="90">
        <f t="shared" si="0"/>
        <v>6042135000</v>
      </c>
      <c r="Z10" s="91">
        <f t="shared" si="0"/>
        <v>3830194000</v>
      </c>
      <c r="AA10" s="89">
        <f t="shared" si="0"/>
        <v>1000000000</v>
      </c>
      <c r="AB10" s="89">
        <f t="shared" si="0"/>
        <v>1211941000</v>
      </c>
      <c r="AC10" s="92">
        <f t="shared" si="0"/>
        <v>6042135000</v>
      </c>
    </row>
    <row r="11" spans="1:29" ht="13.5">
      <c r="A11" s="46" t="s">
        <v>575</v>
      </c>
      <c r="B11" s="82" t="s">
        <v>215</v>
      </c>
      <c r="C11" s="83" t="s">
        <v>216</v>
      </c>
      <c r="D11" s="84">
        <v>11355647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18425613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5">
        <v>29781260</v>
      </c>
      <c r="Z11" s="86">
        <v>29781260</v>
      </c>
      <c r="AA11" s="84">
        <v>0</v>
      </c>
      <c r="AB11" s="84">
        <v>0</v>
      </c>
      <c r="AC11" s="87">
        <v>29781260</v>
      </c>
    </row>
    <row r="12" spans="1:29" ht="13.5">
      <c r="A12" s="46" t="s">
        <v>575</v>
      </c>
      <c r="B12" s="82" t="s">
        <v>217</v>
      </c>
      <c r="C12" s="83" t="s">
        <v>218</v>
      </c>
      <c r="D12" s="84">
        <v>44794864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510390</v>
      </c>
      <c r="N12" s="84">
        <v>0</v>
      </c>
      <c r="O12" s="84">
        <v>0</v>
      </c>
      <c r="P12" s="84">
        <v>1087293</v>
      </c>
      <c r="Q12" s="84">
        <v>0</v>
      </c>
      <c r="R12" s="84">
        <v>572450</v>
      </c>
      <c r="S12" s="84">
        <v>1236492</v>
      </c>
      <c r="T12" s="84">
        <v>739905</v>
      </c>
      <c r="U12" s="84">
        <v>699988</v>
      </c>
      <c r="V12" s="84">
        <v>7384605</v>
      </c>
      <c r="W12" s="84">
        <v>0</v>
      </c>
      <c r="X12" s="84">
        <v>0</v>
      </c>
      <c r="Y12" s="85">
        <v>57025987</v>
      </c>
      <c r="Z12" s="86">
        <v>38152000</v>
      </c>
      <c r="AA12" s="84">
        <v>0</v>
      </c>
      <c r="AB12" s="84">
        <v>18873987</v>
      </c>
      <c r="AC12" s="87">
        <v>57025987</v>
      </c>
    </row>
    <row r="13" spans="1:29" ht="13.5">
      <c r="A13" s="46" t="s">
        <v>575</v>
      </c>
      <c r="B13" s="82" t="s">
        <v>219</v>
      </c>
      <c r="C13" s="83" t="s">
        <v>220</v>
      </c>
      <c r="D13" s="84">
        <v>7721904</v>
      </c>
      <c r="E13" s="84">
        <v>0</v>
      </c>
      <c r="F13" s="84">
        <v>1527372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13814016</v>
      </c>
      <c r="N13" s="84">
        <v>0</v>
      </c>
      <c r="O13" s="84">
        <v>0</v>
      </c>
      <c r="P13" s="84">
        <v>0</v>
      </c>
      <c r="Q13" s="84">
        <v>0</v>
      </c>
      <c r="R13" s="84">
        <v>2020008</v>
      </c>
      <c r="S13" s="84">
        <v>9999996</v>
      </c>
      <c r="T13" s="84">
        <v>960084</v>
      </c>
      <c r="U13" s="84">
        <v>0</v>
      </c>
      <c r="V13" s="84">
        <v>0</v>
      </c>
      <c r="W13" s="84">
        <v>0</v>
      </c>
      <c r="X13" s="84">
        <v>0</v>
      </c>
      <c r="Y13" s="85">
        <v>36043380</v>
      </c>
      <c r="Z13" s="86">
        <v>18945420</v>
      </c>
      <c r="AA13" s="84">
        <v>0</v>
      </c>
      <c r="AB13" s="84">
        <v>17097960</v>
      </c>
      <c r="AC13" s="87">
        <v>36043380</v>
      </c>
    </row>
    <row r="14" spans="1:29" ht="13.5">
      <c r="A14" s="46" t="s">
        <v>575</v>
      </c>
      <c r="B14" s="82" t="s">
        <v>221</v>
      </c>
      <c r="C14" s="83" t="s">
        <v>222</v>
      </c>
      <c r="D14" s="84">
        <v>73200000</v>
      </c>
      <c r="E14" s="84">
        <v>0</v>
      </c>
      <c r="F14" s="84">
        <v>21452000</v>
      </c>
      <c r="G14" s="84">
        <v>0</v>
      </c>
      <c r="H14" s="84">
        <v>0</v>
      </c>
      <c r="I14" s="84">
        <v>0</v>
      </c>
      <c r="J14" s="84">
        <v>0</v>
      </c>
      <c r="K14" s="84">
        <v>981880</v>
      </c>
      <c r="L14" s="84">
        <v>0</v>
      </c>
      <c r="M14" s="84">
        <v>218200</v>
      </c>
      <c r="N14" s="84">
        <v>0</v>
      </c>
      <c r="O14" s="84">
        <v>0</v>
      </c>
      <c r="P14" s="84">
        <v>981880</v>
      </c>
      <c r="Q14" s="84">
        <v>0</v>
      </c>
      <c r="R14" s="84">
        <v>916420</v>
      </c>
      <c r="S14" s="84">
        <v>4610672</v>
      </c>
      <c r="T14" s="84">
        <v>1796966</v>
      </c>
      <c r="U14" s="84">
        <v>2792914</v>
      </c>
      <c r="V14" s="84">
        <v>0</v>
      </c>
      <c r="W14" s="84">
        <v>0</v>
      </c>
      <c r="X14" s="84">
        <v>0</v>
      </c>
      <c r="Y14" s="85">
        <v>106950932</v>
      </c>
      <c r="Z14" s="86">
        <v>73200000</v>
      </c>
      <c r="AA14" s="84">
        <v>21452000</v>
      </c>
      <c r="AB14" s="84">
        <v>12298970</v>
      </c>
      <c r="AC14" s="87">
        <v>106950970</v>
      </c>
    </row>
    <row r="15" spans="1:29" ht="13.5">
      <c r="A15" s="46" t="s">
        <v>576</v>
      </c>
      <c r="B15" s="82" t="s">
        <v>506</v>
      </c>
      <c r="C15" s="83" t="s">
        <v>507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49613</v>
      </c>
      <c r="S15" s="84">
        <v>93161</v>
      </c>
      <c r="T15" s="84">
        <v>11025</v>
      </c>
      <c r="U15" s="84">
        <v>0</v>
      </c>
      <c r="V15" s="84">
        <v>0</v>
      </c>
      <c r="W15" s="84">
        <v>0</v>
      </c>
      <c r="X15" s="84">
        <v>0</v>
      </c>
      <c r="Y15" s="85">
        <v>153799</v>
      </c>
      <c r="Z15" s="86">
        <v>0</v>
      </c>
      <c r="AA15" s="84">
        <v>0</v>
      </c>
      <c r="AB15" s="84">
        <v>0</v>
      </c>
      <c r="AC15" s="87">
        <v>0</v>
      </c>
    </row>
    <row r="16" spans="1:29" ht="12.75">
      <c r="A16" s="47" t="s">
        <v>0</v>
      </c>
      <c r="B16" s="88" t="s">
        <v>595</v>
      </c>
      <c r="C16" s="89" t="s">
        <v>0</v>
      </c>
      <c r="D16" s="89">
        <f aca="true" t="shared" si="1" ref="D16:AC16">SUM(D11:D15)</f>
        <v>137072415</v>
      </c>
      <c r="E16" s="89">
        <f t="shared" si="1"/>
        <v>0</v>
      </c>
      <c r="F16" s="89">
        <f t="shared" si="1"/>
        <v>22979372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89">
        <f t="shared" si="1"/>
        <v>981880</v>
      </c>
      <c r="L16" s="89">
        <f t="shared" si="1"/>
        <v>0</v>
      </c>
      <c r="M16" s="89">
        <f t="shared" si="1"/>
        <v>32968219</v>
      </c>
      <c r="N16" s="89">
        <f t="shared" si="1"/>
        <v>0</v>
      </c>
      <c r="O16" s="89">
        <f t="shared" si="1"/>
        <v>0</v>
      </c>
      <c r="P16" s="89">
        <f t="shared" si="1"/>
        <v>2069173</v>
      </c>
      <c r="Q16" s="89">
        <f t="shared" si="1"/>
        <v>0</v>
      </c>
      <c r="R16" s="89">
        <f t="shared" si="1"/>
        <v>3558491</v>
      </c>
      <c r="S16" s="89">
        <f t="shared" si="1"/>
        <v>15940321</v>
      </c>
      <c r="T16" s="89">
        <f t="shared" si="1"/>
        <v>3507980</v>
      </c>
      <c r="U16" s="89">
        <f t="shared" si="1"/>
        <v>3492902</v>
      </c>
      <c r="V16" s="89">
        <f t="shared" si="1"/>
        <v>7384605</v>
      </c>
      <c r="W16" s="89">
        <f t="shared" si="1"/>
        <v>0</v>
      </c>
      <c r="X16" s="89">
        <f t="shared" si="1"/>
        <v>0</v>
      </c>
      <c r="Y16" s="90">
        <f t="shared" si="1"/>
        <v>229955358</v>
      </c>
      <c r="Z16" s="91">
        <f t="shared" si="1"/>
        <v>160078680</v>
      </c>
      <c r="AA16" s="89">
        <f t="shared" si="1"/>
        <v>21452000</v>
      </c>
      <c r="AB16" s="89">
        <f t="shared" si="1"/>
        <v>48270917</v>
      </c>
      <c r="AC16" s="92">
        <f t="shared" si="1"/>
        <v>229801597</v>
      </c>
    </row>
    <row r="17" spans="1:29" ht="13.5">
      <c r="A17" s="46" t="s">
        <v>575</v>
      </c>
      <c r="B17" s="82" t="s">
        <v>223</v>
      </c>
      <c r="C17" s="83" t="s">
        <v>224</v>
      </c>
      <c r="D17" s="84">
        <v>12000000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20318000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1060900</v>
      </c>
      <c r="V17" s="84">
        <v>0</v>
      </c>
      <c r="W17" s="84">
        <v>0</v>
      </c>
      <c r="X17" s="84">
        <v>0</v>
      </c>
      <c r="Y17" s="85">
        <v>33378900</v>
      </c>
      <c r="Z17" s="86">
        <v>32318000</v>
      </c>
      <c r="AA17" s="84">
        <v>0</v>
      </c>
      <c r="AB17" s="84">
        <v>1060900</v>
      </c>
      <c r="AC17" s="87">
        <v>33378900</v>
      </c>
    </row>
    <row r="18" spans="1:29" ht="13.5">
      <c r="A18" s="46" t="s">
        <v>575</v>
      </c>
      <c r="B18" s="82" t="s">
        <v>225</v>
      </c>
      <c r="C18" s="83" t="s">
        <v>226</v>
      </c>
      <c r="D18" s="84">
        <v>13972350</v>
      </c>
      <c r="E18" s="84">
        <v>10000000</v>
      </c>
      <c r="F18" s="84">
        <v>2689965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4000000</v>
      </c>
      <c r="P18" s="84">
        <v>0</v>
      </c>
      <c r="Q18" s="84">
        <v>0</v>
      </c>
      <c r="R18" s="84">
        <v>0</v>
      </c>
      <c r="S18" s="84">
        <v>0</v>
      </c>
      <c r="T18" s="84">
        <v>2100069</v>
      </c>
      <c r="U18" s="84">
        <v>0</v>
      </c>
      <c r="V18" s="84">
        <v>0</v>
      </c>
      <c r="W18" s="84">
        <v>0</v>
      </c>
      <c r="X18" s="84">
        <v>0</v>
      </c>
      <c r="Y18" s="85">
        <v>32762384</v>
      </c>
      <c r="Z18" s="86">
        <v>25472350</v>
      </c>
      <c r="AA18" s="84">
        <v>0</v>
      </c>
      <c r="AB18" s="84">
        <v>7290034</v>
      </c>
      <c r="AC18" s="87">
        <v>32762384</v>
      </c>
    </row>
    <row r="19" spans="1:29" ht="13.5">
      <c r="A19" s="46" t="s">
        <v>575</v>
      </c>
      <c r="B19" s="82" t="s">
        <v>227</v>
      </c>
      <c r="C19" s="83" t="s">
        <v>228</v>
      </c>
      <c r="D19" s="84">
        <v>8695628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1807072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3000000</v>
      </c>
      <c r="V19" s="84">
        <v>0</v>
      </c>
      <c r="W19" s="84">
        <v>0</v>
      </c>
      <c r="X19" s="84">
        <v>0</v>
      </c>
      <c r="Y19" s="85">
        <v>13502700</v>
      </c>
      <c r="Z19" s="86">
        <v>13502700</v>
      </c>
      <c r="AA19" s="84">
        <v>0</v>
      </c>
      <c r="AB19" s="84">
        <v>0</v>
      </c>
      <c r="AC19" s="87">
        <v>13502700</v>
      </c>
    </row>
    <row r="20" spans="1:29" ht="13.5">
      <c r="A20" s="46" t="s">
        <v>575</v>
      </c>
      <c r="B20" s="82" t="s">
        <v>229</v>
      </c>
      <c r="C20" s="83" t="s">
        <v>230</v>
      </c>
      <c r="D20" s="84">
        <v>8750001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4375000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5">
        <v>13125001</v>
      </c>
      <c r="Z20" s="86">
        <v>13125001</v>
      </c>
      <c r="AA20" s="84">
        <v>0</v>
      </c>
      <c r="AB20" s="84">
        <v>0</v>
      </c>
      <c r="AC20" s="87">
        <v>13125001</v>
      </c>
    </row>
    <row r="21" spans="1:29" ht="13.5">
      <c r="A21" s="46" t="s">
        <v>575</v>
      </c>
      <c r="B21" s="82" t="s">
        <v>77</v>
      </c>
      <c r="C21" s="83" t="s">
        <v>78</v>
      </c>
      <c r="D21" s="84">
        <v>78250070</v>
      </c>
      <c r="E21" s="84">
        <v>0</v>
      </c>
      <c r="F21" s="84">
        <v>10400000</v>
      </c>
      <c r="G21" s="84">
        <v>206816702</v>
      </c>
      <c r="H21" s="84">
        <v>79334692</v>
      </c>
      <c r="I21" s="84">
        <v>2200000</v>
      </c>
      <c r="J21" s="84">
        <v>0</v>
      </c>
      <c r="K21" s="84">
        <v>0</v>
      </c>
      <c r="L21" s="84">
        <v>0</v>
      </c>
      <c r="M21" s="84">
        <v>38412112</v>
      </c>
      <c r="N21" s="84">
        <v>3500000</v>
      </c>
      <c r="O21" s="84">
        <v>0</v>
      </c>
      <c r="P21" s="84">
        <v>999999</v>
      </c>
      <c r="Q21" s="84">
        <v>0</v>
      </c>
      <c r="R21" s="84">
        <v>5900000</v>
      </c>
      <c r="S21" s="84">
        <v>3666998</v>
      </c>
      <c r="T21" s="84">
        <v>3857392</v>
      </c>
      <c r="U21" s="84">
        <v>4985000</v>
      </c>
      <c r="V21" s="84">
        <v>7500000</v>
      </c>
      <c r="W21" s="84">
        <v>0</v>
      </c>
      <c r="X21" s="84">
        <v>0</v>
      </c>
      <c r="Y21" s="85">
        <v>445822965</v>
      </c>
      <c r="Z21" s="86">
        <v>345142134</v>
      </c>
      <c r="AA21" s="84">
        <v>0</v>
      </c>
      <c r="AB21" s="84">
        <v>100680831</v>
      </c>
      <c r="AC21" s="87">
        <v>445822965</v>
      </c>
    </row>
    <row r="22" spans="1:29" ht="13.5">
      <c r="A22" s="46" t="s">
        <v>575</v>
      </c>
      <c r="B22" s="82" t="s">
        <v>231</v>
      </c>
      <c r="C22" s="83" t="s">
        <v>232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3200000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337135</v>
      </c>
      <c r="T22" s="84">
        <v>449513</v>
      </c>
      <c r="U22" s="84">
        <v>0</v>
      </c>
      <c r="V22" s="84">
        <v>0</v>
      </c>
      <c r="W22" s="84">
        <v>0</v>
      </c>
      <c r="X22" s="84">
        <v>0</v>
      </c>
      <c r="Y22" s="85">
        <v>3986648</v>
      </c>
      <c r="Z22" s="86">
        <v>3200000</v>
      </c>
      <c r="AA22" s="84">
        <v>0</v>
      </c>
      <c r="AB22" s="84">
        <v>786648</v>
      </c>
      <c r="AC22" s="87">
        <v>3986648</v>
      </c>
    </row>
    <row r="23" spans="1:29" ht="13.5">
      <c r="A23" s="46" t="s">
        <v>575</v>
      </c>
      <c r="B23" s="82" t="s">
        <v>233</v>
      </c>
      <c r="C23" s="83" t="s">
        <v>234</v>
      </c>
      <c r="D23" s="84">
        <v>19197228</v>
      </c>
      <c r="E23" s="84">
        <v>0</v>
      </c>
      <c r="F23" s="84">
        <v>8000004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995028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75036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5">
        <v>28267296</v>
      </c>
      <c r="Z23" s="86">
        <v>28267296</v>
      </c>
      <c r="AA23" s="84">
        <v>0</v>
      </c>
      <c r="AB23" s="84">
        <v>0</v>
      </c>
      <c r="AC23" s="87">
        <v>28267296</v>
      </c>
    </row>
    <row r="24" spans="1:29" ht="13.5">
      <c r="A24" s="46" t="s">
        <v>576</v>
      </c>
      <c r="B24" s="82" t="s">
        <v>508</v>
      </c>
      <c r="C24" s="83" t="s">
        <v>509</v>
      </c>
      <c r="D24" s="84">
        <v>2717000</v>
      </c>
      <c r="E24" s="84">
        <v>0</v>
      </c>
      <c r="F24" s="84">
        <v>0</v>
      </c>
      <c r="G24" s="84">
        <v>197874000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5">
        <v>200591000</v>
      </c>
      <c r="Z24" s="86">
        <v>200591000</v>
      </c>
      <c r="AA24" s="84">
        <v>0</v>
      </c>
      <c r="AB24" s="84">
        <v>0</v>
      </c>
      <c r="AC24" s="87">
        <v>200591000</v>
      </c>
    </row>
    <row r="25" spans="1:29" ht="12.75">
      <c r="A25" s="47" t="s">
        <v>0</v>
      </c>
      <c r="B25" s="88" t="s">
        <v>596</v>
      </c>
      <c r="C25" s="89" t="s">
        <v>0</v>
      </c>
      <c r="D25" s="89">
        <f aca="true" t="shared" si="2" ref="D25:AC25">SUM(D17:D24)</f>
        <v>143582277</v>
      </c>
      <c r="E25" s="89">
        <f t="shared" si="2"/>
        <v>10000000</v>
      </c>
      <c r="F25" s="89">
        <f t="shared" si="2"/>
        <v>21089969</v>
      </c>
      <c r="G25" s="89">
        <f t="shared" si="2"/>
        <v>404690702</v>
      </c>
      <c r="H25" s="89">
        <f t="shared" si="2"/>
        <v>79334692</v>
      </c>
      <c r="I25" s="89">
        <f t="shared" si="2"/>
        <v>2200000</v>
      </c>
      <c r="J25" s="89">
        <f t="shared" si="2"/>
        <v>0</v>
      </c>
      <c r="K25" s="89">
        <f t="shared" si="2"/>
        <v>0</v>
      </c>
      <c r="L25" s="89">
        <f t="shared" si="2"/>
        <v>0</v>
      </c>
      <c r="M25" s="89">
        <f t="shared" si="2"/>
        <v>69107212</v>
      </c>
      <c r="N25" s="89">
        <f t="shared" si="2"/>
        <v>3500000</v>
      </c>
      <c r="O25" s="89">
        <f t="shared" si="2"/>
        <v>4000000</v>
      </c>
      <c r="P25" s="89">
        <f t="shared" si="2"/>
        <v>999999</v>
      </c>
      <c r="Q25" s="89">
        <f t="shared" si="2"/>
        <v>0</v>
      </c>
      <c r="R25" s="89">
        <f t="shared" si="2"/>
        <v>5900000</v>
      </c>
      <c r="S25" s="89">
        <f t="shared" si="2"/>
        <v>4079169</v>
      </c>
      <c r="T25" s="89">
        <f t="shared" si="2"/>
        <v>6406974</v>
      </c>
      <c r="U25" s="89">
        <f t="shared" si="2"/>
        <v>9045900</v>
      </c>
      <c r="V25" s="89">
        <f t="shared" si="2"/>
        <v>7500000</v>
      </c>
      <c r="W25" s="89">
        <f t="shared" si="2"/>
        <v>0</v>
      </c>
      <c r="X25" s="89">
        <f t="shared" si="2"/>
        <v>0</v>
      </c>
      <c r="Y25" s="90">
        <f t="shared" si="2"/>
        <v>771436894</v>
      </c>
      <c r="Z25" s="91">
        <f t="shared" si="2"/>
        <v>661618481</v>
      </c>
      <c r="AA25" s="89">
        <f t="shared" si="2"/>
        <v>0</v>
      </c>
      <c r="AB25" s="89">
        <f t="shared" si="2"/>
        <v>109818413</v>
      </c>
      <c r="AC25" s="92">
        <f t="shared" si="2"/>
        <v>771436894</v>
      </c>
    </row>
    <row r="26" spans="1:29" ht="13.5">
      <c r="A26" s="46" t="s">
        <v>575</v>
      </c>
      <c r="B26" s="82" t="s">
        <v>235</v>
      </c>
      <c r="C26" s="83" t="s">
        <v>236</v>
      </c>
      <c r="D26" s="84">
        <v>32098477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5">
        <v>32098477</v>
      </c>
      <c r="Z26" s="86">
        <v>32098477</v>
      </c>
      <c r="AA26" s="84">
        <v>0</v>
      </c>
      <c r="AB26" s="84">
        <v>0</v>
      </c>
      <c r="AC26" s="87">
        <v>32098477</v>
      </c>
    </row>
    <row r="27" spans="1:29" ht="13.5">
      <c r="A27" s="46" t="s">
        <v>575</v>
      </c>
      <c r="B27" s="82" t="s">
        <v>237</v>
      </c>
      <c r="C27" s="83" t="s">
        <v>238</v>
      </c>
      <c r="D27" s="84">
        <v>34167877</v>
      </c>
      <c r="E27" s="84">
        <v>0</v>
      </c>
      <c r="F27" s="84">
        <v>11544313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5544253</v>
      </c>
      <c r="N27" s="84">
        <v>0</v>
      </c>
      <c r="O27" s="84">
        <v>0</v>
      </c>
      <c r="P27" s="84">
        <v>100000</v>
      </c>
      <c r="Q27" s="84">
        <v>0</v>
      </c>
      <c r="R27" s="84">
        <v>0</v>
      </c>
      <c r="S27" s="84">
        <v>100000</v>
      </c>
      <c r="T27" s="84">
        <v>2500000</v>
      </c>
      <c r="U27" s="84">
        <v>0</v>
      </c>
      <c r="V27" s="84">
        <v>0</v>
      </c>
      <c r="W27" s="84">
        <v>0</v>
      </c>
      <c r="X27" s="84">
        <v>0</v>
      </c>
      <c r="Y27" s="85">
        <v>53956443</v>
      </c>
      <c r="Z27" s="86">
        <v>51456443</v>
      </c>
      <c r="AA27" s="84">
        <v>0</v>
      </c>
      <c r="AB27" s="84">
        <v>2500000</v>
      </c>
      <c r="AC27" s="87">
        <v>53956443</v>
      </c>
    </row>
    <row r="28" spans="1:29" ht="13.5">
      <c r="A28" s="46" t="s">
        <v>575</v>
      </c>
      <c r="B28" s="82" t="s">
        <v>239</v>
      </c>
      <c r="C28" s="83" t="s">
        <v>240</v>
      </c>
      <c r="D28" s="84">
        <v>73541004</v>
      </c>
      <c r="E28" s="84">
        <v>0</v>
      </c>
      <c r="F28" s="84">
        <v>2000004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10097004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299988</v>
      </c>
      <c r="T28" s="84">
        <v>1799220</v>
      </c>
      <c r="U28" s="84">
        <v>0</v>
      </c>
      <c r="V28" s="84">
        <v>0</v>
      </c>
      <c r="W28" s="84">
        <v>0</v>
      </c>
      <c r="X28" s="84">
        <v>0</v>
      </c>
      <c r="Y28" s="85">
        <v>87737220</v>
      </c>
      <c r="Z28" s="86">
        <v>84737256</v>
      </c>
      <c r="AA28" s="84">
        <v>0</v>
      </c>
      <c r="AB28" s="84">
        <v>2999964</v>
      </c>
      <c r="AC28" s="87">
        <v>87737220</v>
      </c>
    </row>
    <row r="29" spans="1:29" ht="13.5">
      <c r="A29" s="46" t="s">
        <v>576</v>
      </c>
      <c r="B29" s="82" t="s">
        <v>510</v>
      </c>
      <c r="C29" s="83" t="s">
        <v>511</v>
      </c>
      <c r="D29" s="84">
        <v>0</v>
      </c>
      <c r="E29" s="84">
        <v>0</v>
      </c>
      <c r="F29" s="84">
        <v>0</v>
      </c>
      <c r="G29" s="84">
        <v>312171000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870276</v>
      </c>
      <c r="T29" s="84">
        <v>0</v>
      </c>
      <c r="U29" s="84">
        <v>0</v>
      </c>
      <c r="V29" s="84">
        <v>5439240</v>
      </c>
      <c r="W29" s="84">
        <v>0</v>
      </c>
      <c r="X29" s="84">
        <v>0</v>
      </c>
      <c r="Y29" s="85">
        <v>318480516</v>
      </c>
      <c r="Z29" s="86">
        <v>312171000</v>
      </c>
      <c r="AA29" s="84">
        <v>0</v>
      </c>
      <c r="AB29" s="84">
        <v>6309516</v>
      </c>
      <c r="AC29" s="87">
        <v>318480516</v>
      </c>
    </row>
    <row r="30" spans="1:29" ht="12.75">
      <c r="A30" s="47" t="s">
        <v>0</v>
      </c>
      <c r="B30" s="88" t="s">
        <v>597</v>
      </c>
      <c r="C30" s="89" t="s">
        <v>0</v>
      </c>
      <c r="D30" s="89">
        <f aca="true" t="shared" si="3" ref="D30:AC30">SUM(D26:D29)</f>
        <v>139807358</v>
      </c>
      <c r="E30" s="89">
        <f t="shared" si="3"/>
        <v>0</v>
      </c>
      <c r="F30" s="89">
        <f t="shared" si="3"/>
        <v>13544317</v>
      </c>
      <c r="G30" s="89">
        <f t="shared" si="3"/>
        <v>312171000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15641257</v>
      </c>
      <c r="N30" s="89">
        <f t="shared" si="3"/>
        <v>0</v>
      </c>
      <c r="O30" s="89">
        <f t="shared" si="3"/>
        <v>0</v>
      </c>
      <c r="P30" s="89">
        <f t="shared" si="3"/>
        <v>100000</v>
      </c>
      <c r="Q30" s="89">
        <f t="shared" si="3"/>
        <v>0</v>
      </c>
      <c r="R30" s="89">
        <f t="shared" si="3"/>
        <v>0</v>
      </c>
      <c r="S30" s="89">
        <f t="shared" si="3"/>
        <v>1270264</v>
      </c>
      <c r="T30" s="89">
        <f t="shared" si="3"/>
        <v>4299220</v>
      </c>
      <c r="U30" s="89">
        <f t="shared" si="3"/>
        <v>0</v>
      </c>
      <c r="V30" s="89">
        <f t="shared" si="3"/>
        <v>5439240</v>
      </c>
      <c r="W30" s="89">
        <f t="shared" si="3"/>
        <v>0</v>
      </c>
      <c r="X30" s="89">
        <f t="shared" si="3"/>
        <v>0</v>
      </c>
      <c r="Y30" s="90">
        <f t="shared" si="3"/>
        <v>492272656</v>
      </c>
      <c r="Z30" s="91">
        <f t="shared" si="3"/>
        <v>480463176</v>
      </c>
      <c r="AA30" s="89">
        <f t="shared" si="3"/>
        <v>0</v>
      </c>
      <c r="AB30" s="89">
        <f t="shared" si="3"/>
        <v>11809480</v>
      </c>
      <c r="AC30" s="92">
        <f t="shared" si="3"/>
        <v>492272656</v>
      </c>
    </row>
    <row r="31" spans="1:29" ht="13.5">
      <c r="A31" s="46" t="s">
        <v>575</v>
      </c>
      <c r="B31" s="82" t="s">
        <v>241</v>
      </c>
      <c r="C31" s="83" t="s">
        <v>242</v>
      </c>
      <c r="D31" s="84">
        <v>14986000</v>
      </c>
      <c r="E31" s="84">
        <v>0</v>
      </c>
      <c r="F31" s="84">
        <v>2350000</v>
      </c>
      <c r="G31" s="84">
        <v>0</v>
      </c>
      <c r="H31" s="84">
        <v>0</v>
      </c>
      <c r="I31" s="84">
        <v>0</v>
      </c>
      <c r="J31" s="84">
        <v>3689000</v>
      </c>
      <c r="K31" s="84">
        <v>0</v>
      </c>
      <c r="L31" s="84">
        <v>0</v>
      </c>
      <c r="M31" s="84">
        <v>1715000</v>
      </c>
      <c r="N31" s="84">
        <v>0</v>
      </c>
      <c r="O31" s="84">
        <v>0</v>
      </c>
      <c r="P31" s="84">
        <v>1410000</v>
      </c>
      <c r="Q31" s="84">
        <v>0</v>
      </c>
      <c r="R31" s="84">
        <v>0</v>
      </c>
      <c r="S31" s="84">
        <v>738000</v>
      </c>
      <c r="T31" s="84">
        <v>615392</v>
      </c>
      <c r="U31" s="84">
        <v>589800</v>
      </c>
      <c r="V31" s="84">
        <v>336000</v>
      </c>
      <c r="W31" s="84">
        <v>0</v>
      </c>
      <c r="X31" s="84">
        <v>0</v>
      </c>
      <c r="Y31" s="85">
        <v>26429192</v>
      </c>
      <c r="Z31" s="86">
        <v>19095000</v>
      </c>
      <c r="AA31" s="84">
        <v>0</v>
      </c>
      <c r="AB31" s="84">
        <v>7334192</v>
      </c>
      <c r="AC31" s="87">
        <v>26429192</v>
      </c>
    </row>
    <row r="32" spans="1:29" ht="13.5">
      <c r="A32" s="46" t="s">
        <v>575</v>
      </c>
      <c r="B32" s="82" t="s">
        <v>243</v>
      </c>
      <c r="C32" s="83" t="s">
        <v>244</v>
      </c>
      <c r="D32" s="84">
        <v>14810768</v>
      </c>
      <c r="E32" s="84">
        <v>5</v>
      </c>
      <c r="F32" s="84">
        <v>12173923</v>
      </c>
      <c r="G32" s="84">
        <v>1</v>
      </c>
      <c r="H32" s="84">
        <v>1</v>
      </c>
      <c r="I32" s="84">
        <v>0</v>
      </c>
      <c r="J32" s="84">
        <v>0</v>
      </c>
      <c r="K32" s="84">
        <v>0</v>
      </c>
      <c r="L32" s="84">
        <v>0</v>
      </c>
      <c r="M32" s="84">
        <v>17085025</v>
      </c>
      <c r="N32" s="84">
        <v>0</v>
      </c>
      <c r="O32" s="84">
        <v>0</v>
      </c>
      <c r="P32" s="84">
        <v>11</v>
      </c>
      <c r="Q32" s="84">
        <v>0</v>
      </c>
      <c r="R32" s="84">
        <v>0</v>
      </c>
      <c r="S32" s="84">
        <v>3</v>
      </c>
      <c r="T32" s="84">
        <v>15</v>
      </c>
      <c r="U32" s="84">
        <v>9</v>
      </c>
      <c r="V32" s="84">
        <v>4</v>
      </c>
      <c r="W32" s="84">
        <v>0</v>
      </c>
      <c r="X32" s="84">
        <v>0</v>
      </c>
      <c r="Y32" s="85">
        <v>44069765</v>
      </c>
      <c r="Z32" s="86">
        <v>44069605</v>
      </c>
      <c r="AA32" s="84">
        <v>0</v>
      </c>
      <c r="AB32" s="84">
        <v>160</v>
      </c>
      <c r="AC32" s="87">
        <v>44069765</v>
      </c>
    </row>
    <row r="33" spans="1:29" ht="13.5">
      <c r="A33" s="46" t="s">
        <v>575</v>
      </c>
      <c r="B33" s="82" t="s">
        <v>245</v>
      </c>
      <c r="C33" s="83" t="s">
        <v>246</v>
      </c>
      <c r="D33" s="84">
        <v>25816872</v>
      </c>
      <c r="E33" s="84">
        <v>0</v>
      </c>
      <c r="F33" s="84">
        <v>398512</v>
      </c>
      <c r="G33" s="84">
        <v>1955112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26479372</v>
      </c>
      <c r="N33" s="84">
        <v>0</v>
      </c>
      <c r="O33" s="84">
        <v>0</v>
      </c>
      <c r="P33" s="84">
        <v>719100</v>
      </c>
      <c r="Q33" s="84">
        <v>0</v>
      </c>
      <c r="R33" s="84">
        <v>3370800</v>
      </c>
      <c r="S33" s="84">
        <v>432600</v>
      </c>
      <c r="T33" s="84">
        <v>947184</v>
      </c>
      <c r="U33" s="84">
        <v>1811184</v>
      </c>
      <c r="V33" s="84">
        <v>4213500</v>
      </c>
      <c r="W33" s="84">
        <v>0</v>
      </c>
      <c r="X33" s="84">
        <v>0</v>
      </c>
      <c r="Y33" s="85">
        <v>66144236</v>
      </c>
      <c r="Z33" s="86">
        <v>44206000</v>
      </c>
      <c r="AA33" s="84">
        <v>0</v>
      </c>
      <c r="AB33" s="84">
        <v>21938236</v>
      </c>
      <c r="AC33" s="87">
        <v>66144236</v>
      </c>
    </row>
    <row r="34" spans="1:29" ht="13.5">
      <c r="A34" s="46" t="s">
        <v>575</v>
      </c>
      <c r="B34" s="82" t="s">
        <v>247</v>
      </c>
      <c r="C34" s="83" t="s">
        <v>248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5">
        <v>0</v>
      </c>
      <c r="Z34" s="86">
        <v>0</v>
      </c>
      <c r="AA34" s="84">
        <v>0</v>
      </c>
      <c r="AB34" s="84">
        <v>0</v>
      </c>
      <c r="AC34" s="87">
        <v>0</v>
      </c>
    </row>
    <row r="35" spans="1:29" ht="13.5">
      <c r="A35" s="46" t="s">
        <v>576</v>
      </c>
      <c r="B35" s="82" t="s">
        <v>512</v>
      </c>
      <c r="C35" s="83" t="s">
        <v>513</v>
      </c>
      <c r="D35" s="84">
        <v>0</v>
      </c>
      <c r="E35" s="84">
        <v>0</v>
      </c>
      <c r="F35" s="84">
        <v>0</v>
      </c>
      <c r="G35" s="84">
        <v>257430350</v>
      </c>
      <c r="H35" s="84">
        <v>47000000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1291208</v>
      </c>
      <c r="S35" s="84">
        <v>816917</v>
      </c>
      <c r="T35" s="84">
        <v>2019377</v>
      </c>
      <c r="U35" s="84">
        <v>2387615</v>
      </c>
      <c r="V35" s="84">
        <v>0</v>
      </c>
      <c r="W35" s="84">
        <v>0</v>
      </c>
      <c r="X35" s="84">
        <v>0</v>
      </c>
      <c r="Y35" s="85">
        <v>310945467</v>
      </c>
      <c r="Z35" s="86">
        <v>304430350</v>
      </c>
      <c r="AA35" s="84">
        <v>0</v>
      </c>
      <c r="AB35" s="84">
        <v>6515117</v>
      </c>
      <c r="AC35" s="87">
        <v>310945467</v>
      </c>
    </row>
    <row r="36" spans="1:29" ht="12.75">
      <c r="A36" s="47" t="s">
        <v>0</v>
      </c>
      <c r="B36" s="88" t="s">
        <v>598</v>
      </c>
      <c r="C36" s="89" t="s">
        <v>0</v>
      </c>
      <c r="D36" s="89">
        <f aca="true" t="shared" si="4" ref="D36:AC36">SUM(D31:D35)</f>
        <v>55613640</v>
      </c>
      <c r="E36" s="89">
        <f t="shared" si="4"/>
        <v>5</v>
      </c>
      <c r="F36" s="89">
        <f t="shared" si="4"/>
        <v>14922435</v>
      </c>
      <c r="G36" s="89">
        <f t="shared" si="4"/>
        <v>259385463</v>
      </c>
      <c r="H36" s="89">
        <f t="shared" si="4"/>
        <v>47000001</v>
      </c>
      <c r="I36" s="89">
        <f t="shared" si="4"/>
        <v>0</v>
      </c>
      <c r="J36" s="89">
        <f t="shared" si="4"/>
        <v>3689000</v>
      </c>
      <c r="K36" s="89">
        <f t="shared" si="4"/>
        <v>0</v>
      </c>
      <c r="L36" s="89">
        <f t="shared" si="4"/>
        <v>0</v>
      </c>
      <c r="M36" s="89">
        <f t="shared" si="4"/>
        <v>45279397</v>
      </c>
      <c r="N36" s="89">
        <f t="shared" si="4"/>
        <v>0</v>
      </c>
      <c r="O36" s="89">
        <f t="shared" si="4"/>
        <v>0</v>
      </c>
      <c r="P36" s="89">
        <f t="shared" si="4"/>
        <v>2129111</v>
      </c>
      <c r="Q36" s="89">
        <f t="shared" si="4"/>
        <v>0</v>
      </c>
      <c r="R36" s="89">
        <f t="shared" si="4"/>
        <v>4662008</v>
      </c>
      <c r="S36" s="89">
        <f t="shared" si="4"/>
        <v>1987520</v>
      </c>
      <c r="T36" s="89">
        <f t="shared" si="4"/>
        <v>3581968</v>
      </c>
      <c r="U36" s="89">
        <f t="shared" si="4"/>
        <v>4788608</v>
      </c>
      <c r="V36" s="89">
        <f t="shared" si="4"/>
        <v>4549504</v>
      </c>
      <c r="W36" s="89">
        <f t="shared" si="4"/>
        <v>0</v>
      </c>
      <c r="X36" s="89">
        <f t="shared" si="4"/>
        <v>0</v>
      </c>
      <c r="Y36" s="90">
        <f t="shared" si="4"/>
        <v>447588660</v>
      </c>
      <c r="Z36" s="91">
        <f t="shared" si="4"/>
        <v>411800955</v>
      </c>
      <c r="AA36" s="89">
        <f t="shared" si="4"/>
        <v>0</v>
      </c>
      <c r="AB36" s="89">
        <f t="shared" si="4"/>
        <v>35787705</v>
      </c>
      <c r="AC36" s="92">
        <f t="shared" si="4"/>
        <v>447588660</v>
      </c>
    </row>
    <row r="37" spans="1:29" ht="13.5">
      <c r="A37" s="46" t="s">
        <v>575</v>
      </c>
      <c r="B37" s="82" t="s">
        <v>79</v>
      </c>
      <c r="C37" s="83" t="s">
        <v>80</v>
      </c>
      <c r="D37" s="84">
        <v>38000000</v>
      </c>
      <c r="E37" s="84">
        <v>0</v>
      </c>
      <c r="F37" s="84">
        <v>0</v>
      </c>
      <c r="G37" s="84">
        <v>51935450</v>
      </c>
      <c r="H37" s="84">
        <v>19300000</v>
      </c>
      <c r="I37" s="84">
        <v>0</v>
      </c>
      <c r="J37" s="84">
        <v>0</v>
      </c>
      <c r="K37" s="84">
        <v>0</v>
      </c>
      <c r="L37" s="84">
        <v>0</v>
      </c>
      <c r="M37" s="84">
        <v>20907000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600000</v>
      </c>
      <c r="U37" s="84">
        <v>1200000</v>
      </c>
      <c r="V37" s="84">
        <v>1500000</v>
      </c>
      <c r="W37" s="84">
        <v>0</v>
      </c>
      <c r="X37" s="84">
        <v>0</v>
      </c>
      <c r="Y37" s="85">
        <v>133442450</v>
      </c>
      <c r="Z37" s="86">
        <v>122442450</v>
      </c>
      <c r="AA37" s="84">
        <v>0</v>
      </c>
      <c r="AB37" s="84">
        <v>11000000</v>
      </c>
      <c r="AC37" s="87">
        <v>133442450</v>
      </c>
    </row>
    <row r="38" spans="1:29" ht="13.5">
      <c r="A38" s="46" t="s">
        <v>575</v>
      </c>
      <c r="B38" s="82" t="s">
        <v>249</v>
      </c>
      <c r="C38" s="83" t="s">
        <v>250</v>
      </c>
      <c r="D38" s="84">
        <v>9737500</v>
      </c>
      <c r="E38" s="84">
        <v>0</v>
      </c>
      <c r="F38" s="84">
        <v>7000000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326354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20000</v>
      </c>
      <c r="T38" s="84">
        <v>304537</v>
      </c>
      <c r="U38" s="84">
        <v>1258600</v>
      </c>
      <c r="V38" s="84">
        <v>0</v>
      </c>
      <c r="W38" s="84">
        <v>0</v>
      </c>
      <c r="X38" s="84">
        <v>0</v>
      </c>
      <c r="Y38" s="85">
        <v>18646991</v>
      </c>
      <c r="Z38" s="86">
        <v>16737500</v>
      </c>
      <c r="AA38" s="84">
        <v>0</v>
      </c>
      <c r="AB38" s="84">
        <v>1909491</v>
      </c>
      <c r="AC38" s="87">
        <v>18646991</v>
      </c>
    </row>
    <row r="39" spans="1:29" ht="13.5">
      <c r="A39" s="46" t="s">
        <v>575</v>
      </c>
      <c r="B39" s="82" t="s">
        <v>251</v>
      </c>
      <c r="C39" s="83" t="s">
        <v>252</v>
      </c>
      <c r="D39" s="84">
        <v>2000000</v>
      </c>
      <c r="E39" s="84">
        <v>0</v>
      </c>
      <c r="F39" s="84">
        <v>2750000</v>
      </c>
      <c r="G39" s="84">
        <v>1833337</v>
      </c>
      <c r="H39" s="84">
        <v>0</v>
      </c>
      <c r="I39" s="84">
        <v>458337</v>
      </c>
      <c r="J39" s="84">
        <v>0</v>
      </c>
      <c r="K39" s="84">
        <v>0</v>
      </c>
      <c r="L39" s="84">
        <v>0</v>
      </c>
      <c r="M39" s="84">
        <v>17908337</v>
      </c>
      <c r="N39" s="84">
        <v>0</v>
      </c>
      <c r="O39" s="84">
        <v>0</v>
      </c>
      <c r="P39" s="84">
        <v>6416663</v>
      </c>
      <c r="Q39" s="84">
        <v>0</v>
      </c>
      <c r="R39" s="84">
        <v>0</v>
      </c>
      <c r="S39" s="84">
        <v>137500</v>
      </c>
      <c r="T39" s="84">
        <v>84491</v>
      </c>
      <c r="U39" s="84">
        <v>302500</v>
      </c>
      <c r="V39" s="84">
        <v>1604174</v>
      </c>
      <c r="W39" s="84">
        <v>0</v>
      </c>
      <c r="X39" s="84">
        <v>0</v>
      </c>
      <c r="Y39" s="85">
        <v>33495339</v>
      </c>
      <c r="Z39" s="86">
        <v>3500000</v>
      </c>
      <c r="AA39" s="84">
        <v>2750000</v>
      </c>
      <c r="AB39" s="84">
        <v>27245339</v>
      </c>
      <c r="AC39" s="87">
        <v>33495339</v>
      </c>
    </row>
    <row r="40" spans="1:29" ht="13.5">
      <c r="A40" s="46" t="s">
        <v>576</v>
      </c>
      <c r="B40" s="82" t="s">
        <v>514</v>
      </c>
      <c r="C40" s="83" t="s">
        <v>515</v>
      </c>
      <c r="D40" s="84">
        <v>0</v>
      </c>
      <c r="E40" s="84">
        <v>0</v>
      </c>
      <c r="F40" s="84">
        <v>0</v>
      </c>
      <c r="G40" s="84">
        <v>120649100</v>
      </c>
      <c r="H40" s="84">
        <v>35397605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2159000</v>
      </c>
      <c r="Q40" s="84">
        <v>0</v>
      </c>
      <c r="R40" s="84">
        <v>0</v>
      </c>
      <c r="S40" s="84">
        <v>7600000</v>
      </c>
      <c r="T40" s="84">
        <v>261827</v>
      </c>
      <c r="U40" s="84">
        <v>0</v>
      </c>
      <c r="V40" s="84">
        <v>12157204</v>
      </c>
      <c r="W40" s="84">
        <v>0</v>
      </c>
      <c r="X40" s="84">
        <v>0</v>
      </c>
      <c r="Y40" s="85">
        <v>178224736</v>
      </c>
      <c r="Z40" s="86">
        <v>158205705</v>
      </c>
      <c r="AA40" s="84">
        <v>0</v>
      </c>
      <c r="AB40" s="84">
        <v>20019031</v>
      </c>
      <c r="AC40" s="87">
        <v>178224736</v>
      </c>
    </row>
    <row r="41" spans="1:29" ht="12.75">
      <c r="A41" s="47" t="s">
        <v>0</v>
      </c>
      <c r="B41" s="88" t="s">
        <v>599</v>
      </c>
      <c r="C41" s="89" t="s">
        <v>0</v>
      </c>
      <c r="D41" s="89">
        <f aca="true" t="shared" si="5" ref="D41:AC41">SUM(D37:D40)</f>
        <v>49737500</v>
      </c>
      <c r="E41" s="89">
        <f t="shared" si="5"/>
        <v>0</v>
      </c>
      <c r="F41" s="89">
        <f t="shared" si="5"/>
        <v>9750000</v>
      </c>
      <c r="G41" s="89">
        <f t="shared" si="5"/>
        <v>174417887</v>
      </c>
      <c r="H41" s="89">
        <f t="shared" si="5"/>
        <v>54697605</v>
      </c>
      <c r="I41" s="89">
        <f t="shared" si="5"/>
        <v>458337</v>
      </c>
      <c r="J41" s="89">
        <f t="shared" si="5"/>
        <v>0</v>
      </c>
      <c r="K41" s="89">
        <f t="shared" si="5"/>
        <v>0</v>
      </c>
      <c r="L41" s="89">
        <f t="shared" si="5"/>
        <v>326354</v>
      </c>
      <c r="M41" s="89">
        <f t="shared" si="5"/>
        <v>38815337</v>
      </c>
      <c r="N41" s="89">
        <f t="shared" si="5"/>
        <v>0</v>
      </c>
      <c r="O41" s="89">
        <f t="shared" si="5"/>
        <v>0</v>
      </c>
      <c r="P41" s="89">
        <f t="shared" si="5"/>
        <v>8575663</v>
      </c>
      <c r="Q41" s="89">
        <f t="shared" si="5"/>
        <v>0</v>
      </c>
      <c r="R41" s="89">
        <f t="shared" si="5"/>
        <v>0</v>
      </c>
      <c r="S41" s="89">
        <f t="shared" si="5"/>
        <v>7757500</v>
      </c>
      <c r="T41" s="89">
        <f t="shared" si="5"/>
        <v>1250855</v>
      </c>
      <c r="U41" s="89">
        <f t="shared" si="5"/>
        <v>2761100</v>
      </c>
      <c r="V41" s="89">
        <f t="shared" si="5"/>
        <v>15261378</v>
      </c>
      <c r="W41" s="89">
        <f t="shared" si="5"/>
        <v>0</v>
      </c>
      <c r="X41" s="89">
        <f t="shared" si="5"/>
        <v>0</v>
      </c>
      <c r="Y41" s="90">
        <f t="shared" si="5"/>
        <v>363809516</v>
      </c>
      <c r="Z41" s="91">
        <f t="shared" si="5"/>
        <v>300885655</v>
      </c>
      <c r="AA41" s="89">
        <f t="shared" si="5"/>
        <v>2750000</v>
      </c>
      <c r="AB41" s="89">
        <f t="shared" si="5"/>
        <v>60173861</v>
      </c>
      <c r="AC41" s="92">
        <f t="shared" si="5"/>
        <v>363809516</v>
      </c>
    </row>
    <row r="42" spans="1:29" ht="13.5">
      <c r="A42" s="46" t="s">
        <v>575</v>
      </c>
      <c r="B42" s="82" t="s">
        <v>253</v>
      </c>
      <c r="C42" s="83" t="s">
        <v>254</v>
      </c>
      <c r="D42" s="84">
        <v>20777000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218196</v>
      </c>
      <c r="S42" s="84">
        <v>224720</v>
      </c>
      <c r="T42" s="84">
        <v>0</v>
      </c>
      <c r="U42" s="84">
        <v>0</v>
      </c>
      <c r="V42" s="84">
        <v>2044000</v>
      </c>
      <c r="W42" s="84">
        <v>0</v>
      </c>
      <c r="X42" s="84">
        <v>0</v>
      </c>
      <c r="Y42" s="85">
        <v>23263916</v>
      </c>
      <c r="Z42" s="86">
        <v>20777000</v>
      </c>
      <c r="AA42" s="84">
        <v>0</v>
      </c>
      <c r="AB42" s="84">
        <v>2486916</v>
      </c>
      <c r="AC42" s="87">
        <v>23263916</v>
      </c>
    </row>
    <row r="43" spans="1:29" ht="13.5">
      <c r="A43" s="46" t="s">
        <v>575</v>
      </c>
      <c r="B43" s="82" t="s">
        <v>255</v>
      </c>
      <c r="C43" s="83" t="s">
        <v>256</v>
      </c>
      <c r="D43" s="84">
        <v>0</v>
      </c>
      <c r="E43" s="84">
        <v>2000000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195329</v>
      </c>
      <c r="T43" s="84">
        <v>0</v>
      </c>
      <c r="U43" s="84">
        <v>31518150</v>
      </c>
      <c r="V43" s="84">
        <v>21000000</v>
      </c>
      <c r="W43" s="84">
        <v>0</v>
      </c>
      <c r="X43" s="84">
        <v>0</v>
      </c>
      <c r="Y43" s="85">
        <v>54713479</v>
      </c>
      <c r="Z43" s="86">
        <v>31518150</v>
      </c>
      <c r="AA43" s="84">
        <v>0</v>
      </c>
      <c r="AB43" s="84">
        <v>23195329</v>
      </c>
      <c r="AC43" s="87">
        <v>54713479</v>
      </c>
    </row>
    <row r="44" spans="1:29" ht="13.5">
      <c r="A44" s="46" t="s">
        <v>575</v>
      </c>
      <c r="B44" s="82" t="s">
        <v>257</v>
      </c>
      <c r="C44" s="83" t="s">
        <v>258</v>
      </c>
      <c r="D44" s="84">
        <v>16496538</v>
      </c>
      <c r="E44" s="84">
        <v>0</v>
      </c>
      <c r="F44" s="84">
        <v>10000000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25169512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5">
        <v>51666050</v>
      </c>
      <c r="Z44" s="86">
        <v>51666050</v>
      </c>
      <c r="AA44" s="84">
        <v>0</v>
      </c>
      <c r="AB44" s="84">
        <v>0</v>
      </c>
      <c r="AC44" s="87">
        <v>51666050</v>
      </c>
    </row>
    <row r="45" spans="1:29" ht="13.5">
      <c r="A45" s="46" t="s">
        <v>575</v>
      </c>
      <c r="B45" s="82" t="s">
        <v>259</v>
      </c>
      <c r="C45" s="83" t="s">
        <v>260</v>
      </c>
      <c r="D45" s="84">
        <v>37495000</v>
      </c>
      <c r="E45" s="84">
        <v>0</v>
      </c>
      <c r="F45" s="84">
        <v>6000000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5">
        <v>43495000</v>
      </c>
      <c r="Z45" s="86">
        <v>43495000</v>
      </c>
      <c r="AA45" s="84">
        <v>0</v>
      </c>
      <c r="AB45" s="84">
        <v>0</v>
      </c>
      <c r="AC45" s="87">
        <v>43495000</v>
      </c>
    </row>
    <row r="46" spans="1:29" ht="13.5">
      <c r="A46" s="46" t="s">
        <v>575</v>
      </c>
      <c r="B46" s="82" t="s">
        <v>261</v>
      </c>
      <c r="C46" s="83" t="s">
        <v>262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17414178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117548</v>
      </c>
      <c r="T46" s="84">
        <v>616353</v>
      </c>
      <c r="U46" s="84">
        <v>1150184</v>
      </c>
      <c r="V46" s="84">
        <v>0</v>
      </c>
      <c r="W46" s="84">
        <v>0</v>
      </c>
      <c r="X46" s="84">
        <v>0</v>
      </c>
      <c r="Y46" s="85">
        <v>19298263</v>
      </c>
      <c r="Z46" s="86">
        <v>17414178</v>
      </c>
      <c r="AA46" s="84">
        <v>0</v>
      </c>
      <c r="AB46" s="84">
        <v>1884085</v>
      </c>
      <c r="AC46" s="87">
        <v>19298263</v>
      </c>
    </row>
    <row r="47" spans="1:29" ht="13.5">
      <c r="A47" s="46" t="s">
        <v>576</v>
      </c>
      <c r="B47" s="82" t="s">
        <v>516</v>
      </c>
      <c r="C47" s="83" t="s">
        <v>517</v>
      </c>
      <c r="D47" s="84">
        <v>2538000</v>
      </c>
      <c r="E47" s="84">
        <v>0</v>
      </c>
      <c r="F47" s="84">
        <v>0</v>
      </c>
      <c r="G47" s="84">
        <v>622910000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148838</v>
      </c>
      <c r="T47" s="84">
        <v>275625</v>
      </c>
      <c r="U47" s="84">
        <v>834000</v>
      </c>
      <c r="V47" s="84">
        <v>0</v>
      </c>
      <c r="W47" s="84">
        <v>0</v>
      </c>
      <c r="X47" s="84">
        <v>0</v>
      </c>
      <c r="Y47" s="85">
        <v>626706463</v>
      </c>
      <c r="Z47" s="86">
        <v>626282000</v>
      </c>
      <c r="AA47" s="84">
        <v>0</v>
      </c>
      <c r="AB47" s="84">
        <v>424463</v>
      </c>
      <c r="AC47" s="87">
        <v>626706463</v>
      </c>
    </row>
    <row r="48" spans="1:29" ht="12.75">
      <c r="A48" s="47" t="s">
        <v>0</v>
      </c>
      <c r="B48" s="88" t="s">
        <v>600</v>
      </c>
      <c r="C48" s="89" t="s">
        <v>0</v>
      </c>
      <c r="D48" s="89">
        <f aca="true" t="shared" si="6" ref="D48:AC48">SUM(D42:D47)</f>
        <v>77306538</v>
      </c>
      <c r="E48" s="89">
        <f t="shared" si="6"/>
        <v>2000000</v>
      </c>
      <c r="F48" s="89">
        <f t="shared" si="6"/>
        <v>16000000</v>
      </c>
      <c r="G48" s="89">
        <f t="shared" si="6"/>
        <v>622910000</v>
      </c>
      <c r="H48" s="89">
        <f t="shared" si="6"/>
        <v>0</v>
      </c>
      <c r="I48" s="89">
        <f t="shared" si="6"/>
        <v>0</v>
      </c>
      <c r="J48" s="89">
        <f t="shared" si="6"/>
        <v>0</v>
      </c>
      <c r="K48" s="89">
        <f t="shared" si="6"/>
        <v>0</v>
      </c>
      <c r="L48" s="89">
        <f t="shared" si="6"/>
        <v>0</v>
      </c>
      <c r="M48" s="89">
        <f t="shared" si="6"/>
        <v>42583690</v>
      </c>
      <c r="N48" s="89">
        <f t="shared" si="6"/>
        <v>0</v>
      </c>
      <c r="O48" s="89">
        <f t="shared" si="6"/>
        <v>0</v>
      </c>
      <c r="P48" s="89">
        <f t="shared" si="6"/>
        <v>0</v>
      </c>
      <c r="Q48" s="89">
        <f t="shared" si="6"/>
        <v>0</v>
      </c>
      <c r="R48" s="89">
        <f t="shared" si="6"/>
        <v>218196</v>
      </c>
      <c r="S48" s="89">
        <f t="shared" si="6"/>
        <v>686435</v>
      </c>
      <c r="T48" s="89">
        <f t="shared" si="6"/>
        <v>891978</v>
      </c>
      <c r="U48" s="89">
        <f t="shared" si="6"/>
        <v>33502334</v>
      </c>
      <c r="V48" s="89">
        <f t="shared" si="6"/>
        <v>23044000</v>
      </c>
      <c r="W48" s="89">
        <f t="shared" si="6"/>
        <v>0</v>
      </c>
      <c r="X48" s="89">
        <f t="shared" si="6"/>
        <v>0</v>
      </c>
      <c r="Y48" s="90">
        <f t="shared" si="6"/>
        <v>819143171</v>
      </c>
      <c r="Z48" s="91">
        <f t="shared" si="6"/>
        <v>791152378</v>
      </c>
      <c r="AA48" s="89">
        <f t="shared" si="6"/>
        <v>0</v>
      </c>
      <c r="AB48" s="89">
        <f t="shared" si="6"/>
        <v>27990793</v>
      </c>
      <c r="AC48" s="92">
        <f t="shared" si="6"/>
        <v>819143171</v>
      </c>
    </row>
    <row r="49" spans="1:29" ht="13.5">
      <c r="A49" s="46" t="s">
        <v>575</v>
      </c>
      <c r="B49" s="82" t="s">
        <v>263</v>
      </c>
      <c r="C49" s="83" t="s">
        <v>264</v>
      </c>
      <c r="D49" s="84">
        <v>17000000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24722000</v>
      </c>
      <c r="N49" s="84">
        <v>0</v>
      </c>
      <c r="O49" s="84">
        <v>0</v>
      </c>
      <c r="P49" s="84">
        <v>0</v>
      </c>
      <c r="Q49" s="84">
        <v>0</v>
      </c>
      <c r="R49" s="84">
        <v>1077670</v>
      </c>
      <c r="S49" s="84">
        <v>327294</v>
      </c>
      <c r="T49" s="84">
        <v>570037</v>
      </c>
      <c r="U49" s="84">
        <v>2528346</v>
      </c>
      <c r="V49" s="84">
        <v>570037</v>
      </c>
      <c r="W49" s="84">
        <v>0</v>
      </c>
      <c r="X49" s="84">
        <v>0</v>
      </c>
      <c r="Y49" s="85">
        <v>46795384</v>
      </c>
      <c r="Z49" s="86">
        <v>41722000</v>
      </c>
      <c r="AA49" s="84">
        <v>0</v>
      </c>
      <c r="AB49" s="84">
        <v>5073384</v>
      </c>
      <c r="AC49" s="87">
        <v>46795384</v>
      </c>
    </row>
    <row r="50" spans="1:29" ht="13.5">
      <c r="A50" s="46" t="s">
        <v>575</v>
      </c>
      <c r="B50" s="82" t="s">
        <v>265</v>
      </c>
      <c r="C50" s="83" t="s">
        <v>266</v>
      </c>
      <c r="D50" s="84">
        <v>4460180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39610670</v>
      </c>
      <c r="N50" s="84">
        <v>0</v>
      </c>
      <c r="O50" s="84">
        <v>0</v>
      </c>
      <c r="P50" s="84">
        <v>4351392</v>
      </c>
      <c r="Q50" s="84">
        <v>0</v>
      </c>
      <c r="R50" s="84">
        <v>446018</v>
      </c>
      <c r="S50" s="84">
        <v>435139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5">
        <v>49303399</v>
      </c>
      <c r="Z50" s="86">
        <v>46246546</v>
      </c>
      <c r="AA50" s="84">
        <v>0</v>
      </c>
      <c r="AB50" s="84">
        <v>2621714</v>
      </c>
      <c r="AC50" s="87">
        <v>48868260</v>
      </c>
    </row>
    <row r="51" spans="1:29" ht="13.5">
      <c r="A51" s="46" t="s">
        <v>575</v>
      </c>
      <c r="B51" s="82" t="s">
        <v>267</v>
      </c>
      <c r="C51" s="83" t="s">
        <v>268</v>
      </c>
      <c r="D51" s="84">
        <v>36418974</v>
      </c>
      <c r="E51" s="84">
        <v>556500</v>
      </c>
      <c r="F51" s="84">
        <v>1669500</v>
      </c>
      <c r="G51" s="84">
        <v>556500</v>
      </c>
      <c r="H51" s="84">
        <v>0</v>
      </c>
      <c r="I51" s="84">
        <v>0</v>
      </c>
      <c r="J51" s="84">
        <v>0</v>
      </c>
      <c r="K51" s="84">
        <v>3895500</v>
      </c>
      <c r="L51" s="84">
        <v>0</v>
      </c>
      <c r="M51" s="84">
        <v>0</v>
      </c>
      <c r="N51" s="84">
        <v>111300</v>
      </c>
      <c r="O51" s="84">
        <v>0</v>
      </c>
      <c r="P51" s="84">
        <v>2893800</v>
      </c>
      <c r="Q51" s="84">
        <v>0</v>
      </c>
      <c r="R51" s="84">
        <v>0</v>
      </c>
      <c r="S51" s="84">
        <v>1313340</v>
      </c>
      <c r="T51" s="84">
        <v>1279950</v>
      </c>
      <c r="U51" s="84">
        <v>518102</v>
      </c>
      <c r="V51" s="84">
        <v>1168650</v>
      </c>
      <c r="W51" s="84">
        <v>5565000</v>
      </c>
      <c r="X51" s="84">
        <v>0</v>
      </c>
      <c r="Y51" s="85">
        <v>55947116</v>
      </c>
      <c r="Z51" s="86">
        <v>35305974</v>
      </c>
      <c r="AA51" s="84">
        <v>0</v>
      </c>
      <c r="AB51" s="84">
        <v>20641142</v>
      </c>
      <c r="AC51" s="87">
        <v>55947116</v>
      </c>
    </row>
    <row r="52" spans="1:29" ht="13.5">
      <c r="A52" s="46" t="s">
        <v>575</v>
      </c>
      <c r="B52" s="82" t="s">
        <v>269</v>
      </c>
      <c r="C52" s="83" t="s">
        <v>270</v>
      </c>
      <c r="D52" s="84">
        <v>1667827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18928000</v>
      </c>
      <c r="N52" s="84">
        <v>0</v>
      </c>
      <c r="O52" s="84">
        <v>0</v>
      </c>
      <c r="P52" s="84">
        <v>2379520</v>
      </c>
      <c r="Q52" s="84">
        <v>0</v>
      </c>
      <c r="R52" s="84">
        <v>0</v>
      </c>
      <c r="S52" s="84">
        <v>486720</v>
      </c>
      <c r="T52" s="84">
        <v>2060448</v>
      </c>
      <c r="U52" s="84">
        <v>0</v>
      </c>
      <c r="V52" s="84">
        <v>1081600</v>
      </c>
      <c r="W52" s="84">
        <v>220000</v>
      </c>
      <c r="X52" s="84">
        <v>0</v>
      </c>
      <c r="Y52" s="85">
        <v>26824115</v>
      </c>
      <c r="Z52" s="86">
        <v>22975347</v>
      </c>
      <c r="AA52" s="84">
        <v>0</v>
      </c>
      <c r="AB52" s="84">
        <v>3848768</v>
      </c>
      <c r="AC52" s="87">
        <v>26824115</v>
      </c>
    </row>
    <row r="53" spans="1:29" ht="13.5">
      <c r="A53" s="46" t="s">
        <v>576</v>
      </c>
      <c r="B53" s="82" t="s">
        <v>518</v>
      </c>
      <c r="C53" s="83" t="s">
        <v>519</v>
      </c>
      <c r="D53" s="84">
        <v>0</v>
      </c>
      <c r="E53" s="84">
        <v>0</v>
      </c>
      <c r="F53" s="84">
        <v>0</v>
      </c>
      <c r="G53" s="84">
        <v>181496866</v>
      </c>
      <c r="H53" s="84">
        <v>138760134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5">
        <v>320257000</v>
      </c>
      <c r="Z53" s="86">
        <v>320257000</v>
      </c>
      <c r="AA53" s="84">
        <v>0</v>
      </c>
      <c r="AB53" s="84">
        <v>0</v>
      </c>
      <c r="AC53" s="87">
        <v>320257000</v>
      </c>
    </row>
    <row r="54" spans="1:29" ht="12.75">
      <c r="A54" s="47" t="s">
        <v>0</v>
      </c>
      <c r="B54" s="88" t="s">
        <v>601</v>
      </c>
      <c r="C54" s="89" t="s">
        <v>0</v>
      </c>
      <c r="D54" s="89">
        <f aca="true" t="shared" si="7" ref="D54:AC54">SUM(D49:D53)</f>
        <v>59546981</v>
      </c>
      <c r="E54" s="89">
        <f t="shared" si="7"/>
        <v>556500</v>
      </c>
      <c r="F54" s="89">
        <f t="shared" si="7"/>
        <v>1669500</v>
      </c>
      <c r="G54" s="89">
        <f t="shared" si="7"/>
        <v>182053366</v>
      </c>
      <c r="H54" s="89">
        <f t="shared" si="7"/>
        <v>138760134</v>
      </c>
      <c r="I54" s="89">
        <f t="shared" si="7"/>
        <v>0</v>
      </c>
      <c r="J54" s="89">
        <f t="shared" si="7"/>
        <v>0</v>
      </c>
      <c r="K54" s="89">
        <f t="shared" si="7"/>
        <v>3895500</v>
      </c>
      <c r="L54" s="89">
        <f t="shared" si="7"/>
        <v>0</v>
      </c>
      <c r="M54" s="89">
        <f t="shared" si="7"/>
        <v>83260670</v>
      </c>
      <c r="N54" s="89">
        <f t="shared" si="7"/>
        <v>111300</v>
      </c>
      <c r="O54" s="89">
        <f t="shared" si="7"/>
        <v>0</v>
      </c>
      <c r="P54" s="89">
        <f t="shared" si="7"/>
        <v>9624712</v>
      </c>
      <c r="Q54" s="89">
        <f t="shared" si="7"/>
        <v>0</v>
      </c>
      <c r="R54" s="89">
        <f t="shared" si="7"/>
        <v>1523688</v>
      </c>
      <c r="S54" s="89">
        <f t="shared" si="7"/>
        <v>2562493</v>
      </c>
      <c r="T54" s="89">
        <f t="shared" si="7"/>
        <v>3910435</v>
      </c>
      <c r="U54" s="89">
        <f t="shared" si="7"/>
        <v>3046448</v>
      </c>
      <c r="V54" s="89">
        <f t="shared" si="7"/>
        <v>2820287</v>
      </c>
      <c r="W54" s="89">
        <f t="shared" si="7"/>
        <v>5785000</v>
      </c>
      <c r="X54" s="89">
        <f t="shared" si="7"/>
        <v>0</v>
      </c>
      <c r="Y54" s="90">
        <f t="shared" si="7"/>
        <v>499127014</v>
      </c>
      <c r="Z54" s="91">
        <f t="shared" si="7"/>
        <v>466506867</v>
      </c>
      <c r="AA54" s="89">
        <f t="shared" si="7"/>
        <v>0</v>
      </c>
      <c r="AB54" s="89">
        <f t="shared" si="7"/>
        <v>32185008</v>
      </c>
      <c r="AC54" s="92">
        <f t="shared" si="7"/>
        <v>498691875</v>
      </c>
    </row>
    <row r="55" spans="1:29" ht="13.5">
      <c r="A55" s="46" t="s">
        <v>575</v>
      </c>
      <c r="B55" s="82" t="s">
        <v>271</v>
      </c>
      <c r="C55" s="83" t="s">
        <v>272</v>
      </c>
      <c r="D55" s="84">
        <v>18407000</v>
      </c>
      <c r="E55" s="84">
        <v>0</v>
      </c>
      <c r="F55" s="84">
        <v>700000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2676500</v>
      </c>
      <c r="M55" s="84">
        <v>7819800</v>
      </c>
      <c r="N55" s="84">
        <v>0</v>
      </c>
      <c r="O55" s="84">
        <v>0</v>
      </c>
      <c r="P55" s="84">
        <v>0</v>
      </c>
      <c r="Q55" s="84">
        <v>0</v>
      </c>
      <c r="R55" s="84">
        <v>518175</v>
      </c>
      <c r="S55" s="84">
        <v>370440</v>
      </c>
      <c r="T55" s="84">
        <v>1041311</v>
      </c>
      <c r="U55" s="84">
        <v>546000</v>
      </c>
      <c r="V55" s="84">
        <v>0</v>
      </c>
      <c r="W55" s="84">
        <v>0</v>
      </c>
      <c r="X55" s="84">
        <v>0</v>
      </c>
      <c r="Y55" s="85">
        <v>32079226</v>
      </c>
      <c r="Z55" s="86">
        <v>29130800</v>
      </c>
      <c r="AA55" s="84">
        <v>0</v>
      </c>
      <c r="AB55" s="84">
        <v>2948426</v>
      </c>
      <c r="AC55" s="87">
        <v>32079226</v>
      </c>
    </row>
    <row r="56" spans="1:29" ht="13.5">
      <c r="A56" s="46" t="s">
        <v>575</v>
      </c>
      <c r="B56" s="82" t="s">
        <v>81</v>
      </c>
      <c r="C56" s="83" t="s">
        <v>82</v>
      </c>
      <c r="D56" s="84">
        <v>136860000</v>
      </c>
      <c r="E56" s="84">
        <v>0</v>
      </c>
      <c r="F56" s="84">
        <v>84076000</v>
      </c>
      <c r="G56" s="84">
        <v>244910400</v>
      </c>
      <c r="H56" s="84">
        <v>45986600</v>
      </c>
      <c r="I56" s="84">
        <v>4655000</v>
      </c>
      <c r="J56" s="84">
        <v>0</v>
      </c>
      <c r="K56" s="84">
        <v>21000000</v>
      </c>
      <c r="L56" s="84">
        <v>4026000</v>
      </c>
      <c r="M56" s="84">
        <v>64010000</v>
      </c>
      <c r="N56" s="84">
        <v>0</v>
      </c>
      <c r="O56" s="84">
        <v>0</v>
      </c>
      <c r="P56" s="84">
        <v>66247000</v>
      </c>
      <c r="Q56" s="84">
        <v>0</v>
      </c>
      <c r="R56" s="84">
        <v>462000</v>
      </c>
      <c r="S56" s="84">
        <v>3300000</v>
      </c>
      <c r="T56" s="84">
        <v>1663800</v>
      </c>
      <c r="U56" s="84">
        <v>46847500</v>
      </c>
      <c r="V56" s="84">
        <v>18976000</v>
      </c>
      <c r="W56" s="84">
        <v>0</v>
      </c>
      <c r="X56" s="84">
        <v>0</v>
      </c>
      <c r="Y56" s="85">
        <v>743020300</v>
      </c>
      <c r="Z56" s="86">
        <v>174516500</v>
      </c>
      <c r="AA56" s="84">
        <v>170000000</v>
      </c>
      <c r="AB56" s="84">
        <v>398503800</v>
      </c>
      <c r="AC56" s="87">
        <v>743020300</v>
      </c>
    </row>
    <row r="57" spans="1:29" ht="13.5">
      <c r="A57" s="46" t="s">
        <v>575</v>
      </c>
      <c r="B57" s="82" t="s">
        <v>273</v>
      </c>
      <c r="C57" s="83" t="s">
        <v>274</v>
      </c>
      <c r="D57" s="84">
        <v>31800000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32200000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5">
        <v>64000000</v>
      </c>
      <c r="Z57" s="86">
        <v>44000000</v>
      </c>
      <c r="AA57" s="84">
        <v>0</v>
      </c>
      <c r="AB57" s="84">
        <v>20000000</v>
      </c>
      <c r="AC57" s="87">
        <v>64000000</v>
      </c>
    </row>
    <row r="58" spans="1:29" ht="13.5">
      <c r="A58" s="46" t="s">
        <v>575</v>
      </c>
      <c r="B58" s="82" t="s">
        <v>275</v>
      </c>
      <c r="C58" s="83" t="s">
        <v>276</v>
      </c>
      <c r="D58" s="84">
        <v>20771000</v>
      </c>
      <c r="E58" s="84">
        <v>0</v>
      </c>
      <c r="F58" s="84">
        <v>15300000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238995</v>
      </c>
      <c r="P58" s="84">
        <v>10000</v>
      </c>
      <c r="Q58" s="84">
        <v>0</v>
      </c>
      <c r="R58" s="84">
        <v>300000</v>
      </c>
      <c r="S58" s="84">
        <v>160000</v>
      </c>
      <c r="T58" s="84">
        <v>500000</v>
      </c>
      <c r="U58" s="84">
        <v>190000</v>
      </c>
      <c r="V58" s="84">
        <v>0</v>
      </c>
      <c r="W58" s="84">
        <v>0</v>
      </c>
      <c r="X58" s="84">
        <v>0</v>
      </c>
      <c r="Y58" s="85">
        <v>37469995</v>
      </c>
      <c r="Z58" s="86">
        <v>35761000</v>
      </c>
      <c r="AA58" s="84">
        <v>0</v>
      </c>
      <c r="AB58" s="84">
        <v>1708995</v>
      </c>
      <c r="AC58" s="87">
        <v>37469995</v>
      </c>
    </row>
    <row r="59" spans="1:29" ht="13.5">
      <c r="A59" s="46" t="s">
        <v>575</v>
      </c>
      <c r="B59" s="82" t="s">
        <v>277</v>
      </c>
      <c r="C59" s="83" t="s">
        <v>278</v>
      </c>
      <c r="D59" s="84">
        <v>10842717</v>
      </c>
      <c r="E59" s="84">
        <v>0</v>
      </c>
      <c r="F59" s="84">
        <v>6581636</v>
      </c>
      <c r="G59" s="84">
        <v>109203</v>
      </c>
      <c r="H59" s="84">
        <v>0</v>
      </c>
      <c r="I59" s="84">
        <v>0</v>
      </c>
      <c r="J59" s="84">
        <v>0</v>
      </c>
      <c r="K59" s="84">
        <v>0</v>
      </c>
      <c r="L59" s="84">
        <v>2184050</v>
      </c>
      <c r="M59" s="84">
        <v>20420869</v>
      </c>
      <c r="N59" s="84">
        <v>0</v>
      </c>
      <c r="O59" s="84">
        <v>0</v>
      </c>
      <c r="P59" s="84">
        <v>0</v>
      </c>
      <c r="Q59" s="84">
        <v>0</v>
      </c>
      <c r="R59" s="84">
        <v>4368102</v>
      </c>
      <c r="S59" s="84">
        <v>1015583</v>
      </c>
      <c r="T59" s="84">
        <v>273006</v>
      </c>
      <c r="U59" s="84">
        <v>218405</v>
      </c>
      <c r="V59" s="84">
        <v>0</v>
      </c>
      <c r="W59" s="84">
        <v>0</v>
      </c>
      <c r="X59" s="84">
        <v>0</v>
      </c>
      <c r="Y59" s="85">
        <v>46013571</v>
      </c>
      <c r="Z59" s="86">
        <v>32712704</v>
      </c>
      <c r="AA59" s="84">
        <v>0</v>
      </c>
      <c r="AB59" s="84">
        <v>13300867</v>
      </c>
      <c r="AC59" s="87">
        <v>46013571</v>
      </c>
    </row>
    <row r="60" spans="1:29" ht="13.5">
      <c r="A60" s="46" t="s">
        <v>576</v>
      </c>
      <c r="B60" s="82" t="s">
        <v>520</v>
      </c>
      <c r="C60" s="83" t="s">
        <v>521</v>
      </c>
      <c r="D60" s="84">
        <v>0</v>
      </c>
      <c r="E60" s="84">
        <v>0</v>
      </c>
      <c r="F60" s="84">
        <v>0</v>
      </c>
      <c r="G60" s="84">
        <v>347077000</v>
      </c>
      <c r="H60" s="84">
        <v>25000000</v>
      </c>
      <c r="I60" s="84">
        <v>24100000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20000</v>
      </c>
      <c r="S60" s="84">
        <v>850000</v>
      </c>
      <c r="T60" s="84">
        <v>22000</v>
      </c>
      <c r="U60" s="84">
        <v>300000</v>
      </c>
      <c r="V60" s="84">
        <v>0</v>
      </c>
      <c r="W60" s="84">
        <v>0</v>
      </c>
      <c r="X60" s="84">
        <v>0</v>
      </c>
      <c r="Y60" s="85">
        <v>397369000</v>
      </c>
      <c r="Z60" s="86">
        <v>395427000</v>
      </c>
      <c r="AA60" s="84">
        <v>0</v>
      </c>
      <c r="AB60" s="84">
        <v>1942000</v>
      </c>
      <c r="AC60" s="87">
        <v>397369000</v>
      </c>
    </row>
    <row r="61" spans="1:29" ht="12.75">
      <c r="A61" s="47" t="s">
        <v>0</v>
      </c>
      <c r="B61" s="88" t="s">
        <v>602</v>
      </c>
      <c r="C61" s="89" t="s">
        <v>0</v>
      </c>
      <c r="D61" s="89">
        <f aca="true" t="shared" si="8" ref="D61:AC61">SUM(D55:D60)</f>
        <v>218680717</v>
      </c>
      <c r="E61" s="89">
        <f t="shared" si="8"/>
        <v>0</v>
      </c>
      <c r="F61" s="89">
        <f t="shared" si="8"/>
        <v>106657636</v>
      </c>
      <c r="G61" s="89">
        <f t="shared" si="8"/>
        <v>592096603</v>
      </c>
      <c r="H61" s="89">
        <f t="shared" si="8"/>
        <v>70986600</v>
      </c>
      <c r="I61" s="89">
        <f t="shared" si="8"/>
        <v>28755000</v>
      </c>
      <c r="J61" s="89">
        <f t="shared" si="8"/>
        <v>0</v>
      </c>
      <c r="K61" s="89">
        <f t="shared" si="8"/>
        <v>21000000</v>
      </c>
      <c r="L61" s="89">
        <f t="shared" si="8"/>
        <v>8886550</v>
      </c>
      <c r="M61" s="89">
        <f t="shared" si="8"/>
        <v>124450669</v>
      </c>
      <c r="N61" s="89">
        <f t="shared" si="8"/>
        <v>0</v>
      </c>
      <c r="O61" s="89">
        <f t="shared" si="8"/>
        <v>238995</v>
      </c>
      <c r="P61" s="89">
        <f t="shared" si="8"/>
        <v>66257000</v>
      </c>
      <c r="Q61" s="89">
        <f t="shared" si="8"/>
        <v>0</v>
      </c>
      <c r="R61" s="89">
        <f t="shared" si="8"/>
        <v>5668277</v>
      </c>
      <c r="S61" s="89">
        <f t="shared" si="8"/>
        <v>5696023</v>
      </c>
      <c r="T61" s="89">
        <f t="shared" si="8"/>
        <v>3500117</v>
      </c>
      <c r="U61" s="89">
        <f t="shared" si="8"/>
        <v>48101905</v>
      </c>
      <c r="V61" s="89">
        <f t="shared" si="8"/>
        <v>18976000</v>
      </c>
      <c r="W61" s="89">
        <f t="shared" si="8"/>
        <v>0</v>
      </c>
      <c r="X61" s="89">
        <f t="shared" si="8"/>
        <v>0</v>
      </c>
      <c r="Y61" s="90">
        <f t="shared" si="8"/>
        <v>1319952092</v>
      </c>
      <c r="Z61" s="91">
        <f t="shared" si="8"/>
        <v>711548004</v>
      </c>
      <c r="AA61" s="89">
        <f t="shared" si="8"/>
        <v>170000000</v>
      </c>
      <c r="AB61" s="89">
        <f t="shared" si="8"/>
        <v>438404088</v>
      </c>
      <c r="AC61" s="92">
        <f t="shared" si="8"/>
        <v>1319952092</v>
      </c>
    </row>
    <row r="62" spans="1:29" ht="13.5">
      <c r="A62" s="46" t="s">
        <v>575</v>
      </c>
      <c r="B62" s="82" t="s">
        <v>279</v>
      </c>
      <c r="C62" s="83" t="s">
        <v>280</v>
      </c>
      <c r="D62" s="84">
        <v>39635900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6500000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5">
        <v>46135900</v>
      </c>
      <c r="Z62" s="86">
        <v>39635900</v>
      </c>
      <c r="AA62" s="84">
        <v>0</v>
      </c>
      <c r="AB62" s="84">
        <v>6500000</v>
      </c>
      <c r="AC62" s="87">
        <v>46135900</v>
      </c>
    </row>
    <row r="63" spans="1:29" ht="13.5">
      <c r="A63" s="46" t="s">
        <v>575</v>
      </c>
      <c r="B63" s="82" t="s">
        <v>281</v>
      </c>
      <c r="C63" s="83" t="s">
        <v>282</v>
      </c>
      <c r="D63" s="84">
        <v>56094071</v>
      </c>
      <c r="E63" s="84">
        <v>0</v>
      </c>
      <c r="F63" s="84">
        <v>127418011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20025000</v>
      </c>
      <c r="N63" s="84">
        <v>0</v>
      </c>
      <c r="O63" s="84">
        <v>0</v>
      </c>
      <c r="P63" s="84">
        <v>100000</v>
      </c>
      <c r="Q63" s="84">
        <v>0</v>
      </c>
      <c r="R63" s="84">
        <v>100000</v>
      </c>
      <c r="S63" s="84">
        <v>100000</v>
      </c>
      <c r="T63" s="84">
        <v>450000</v>
      </c>
      <c r="U63" s="84">
        <v>2920000</v>
      </c>
      <c r="V63" s="84">
        <v>0</v>
      </c>
      <c r="W63" s="84">
        <v>0</v>
      </c>
      <c r="X63" s="84">
        <v>0</v>
      </c>
      <c r="Y63" s="85">
        <v>207207082</v>
      </c>
      <c r="Z63" s="86">
        <v>86719565</v>
      </c>
      <c r="AA63" s="84">
        <v>69000000</v>
      </c>
      <c r="AB63" s="84">
        <v>51487517</v>
      </c>
      <c r="AC63" s="87">
        <v>207207082</v>
      </c>
    </row>
    <row r="64" spans="1:29" ht="13.5">
      <c r="A64" s="46" t="s">
        <v>575</v>
      </c>
      <c r="B64" s="82" t="s">
        <v>283</v>
      </c>
      <c r="C64" s="83" t="s">
        <v>284</v>
      </c>
      <c r="D64" s="84">
        <v>33000000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26500000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950000</v>
      </c>
      <c r="T64" s="84">
        <v>1750000</v>
      </c>
      <c r="U64" s="84">
        <v>0</v>
      </c>
      <c r="V64" s="84">
        <v>2500000</v>
      </c>
      <c r="W64" s="84">
        <v>0</v>
      </c>
      <c r="X64" s="84">
        <v>0</v>
      </c>
      <c r="Y64" s="85">
        <v>64700000</v>
      </c>
      <c r="Z64" s="86">
        <v>35000000</v>
      </c>
      <c r="AA64" s="84">
        <v>0</v>
      </c>
      <c r="AB64" s="84">
        <v>29700000</v>
      </c>
      <c r="AC64" s="87">
        <v>64700000</v>
      </c>
    </row>
    <row r="65" spans="1:29" ht="13.5">
      <c r="A65" s="46" t="s">
        <v>575</v>
      </c>
      <c r="B65" s="82" t="s">
        <v>285</v>
      </c>
      <c r="C65" s="83" t="s">
        <v>286</v>
      </c>
      <c r="D65" s="84">
        <v>25946000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700000</v>
      </c>
      <c r="S65" s="84">
        <v>950000</v>
      </c>
      <c r="T65" s="84">
        <v>1359120</v>
      </c>
      <c r="U65" s="84">
        <v>0</v>
      </c>
      <c r="V65" s="84">
        <v>0</v>
      </c>
      <c r="W65" s="84">
        <v>0</v>
      </c>
      <c r="X65" s="84">
        <v>0</v>
      </c>
      <c r="Y65" s="85">
        <v>28955120</v>
      </c>
      <c r="Z65" s="86">
        <v>25946000</v>
      </c>
      <c r="AA65" s="84">
        <v>0</v>
      </c>
      <c r="AB65" s="84">
        <v>3009120</v>
      </c>
      <c r="AC65" s="87">
        <v>28955120</v>
      </c>
    </row>
    <row r="66" spans="1:29" ht="13.5">
      <c r="A66" s="46" t="s">
        <v>576</v>
      </c>
      <c r="B66" s="82" t="s">
        <v>522</v>
      </c>
      <c r="C66" s="83" t="s">
        <v>523</v>
      </c>
      <c r="D66" s="84">
        <v>0</v>
      </c>
      <c r="E66" s="84">
        <v>0</v>
      </c>
      <c r="F66" s="84">
        <v>0</v>
      </c>
      <c r="G66" s="84">
        <v>133415217</v>
      </c>
      <c r="H66" s="84">
        <v>107250000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100000</v>
      </c>
      <c r="T66" s="84">
        <v>590800</v>
      </c>
      <c r="U66" s="84">
        <v>5000000</v>
      </c>
      <c r="V66" s="84">
        <v>70000000</v>
      </c>
      <c r="W66" s="84">
        <v>0</v>
      </c>
      <c r="X66" s="84">
        <v>0</v>
      </c>
      <c r="Y66" s="85">
        <v>316356017</v>
      </c>
      <c r="Z66" s="86">
        <v>240665217</v>
      </c>
      <c r="AA66" s="84">
        <v>70000000</v>
      </c>
      <c r="AB66" s="84">
        <v>5690800</v>
      </c>
      <c r="AC66" s="87">
        <v>316356017</v>
      </c>
    </row>
    <row r="67" spans="1:29" ht="12.75">
      <c r="A67" s="47" t="s">
        <v>0</v>
      </c>
      <c r="B67" s="88" t="s">
        <v>603</v>
      </c>
      <c r="C67" s="89" t="s">
        <v>0</v>
      </c>
      <c r="D67" s="89">
        <f aca="true" t="shared" si="9" ref="D67:AC67">SUM(D62:D66)</f>
        <v>154675971</v>
      </c>
      <c r="E67" s="89">
        <f t="shared" si="9"/>
        <v>0</v>
      </c>
      <c r="F67" s="89">
        <f t="shared" si="9"/>
        <v>127418011</v>
      </c>
      <c r="G67" s="89">
        <f t="shared" si="9"/>
        <v>133415217</v>
      </c>
      <c r="H67" s="89">
        <f t="shared" si="9"/>
        <v>107250000</v>
      </c>
      <c r="I67" s="89">
        <f t="shared" si="9"/>
        <v>0</v>
      </c>
      <c r="J67" s="89">
        <f t="shared" si="9"/>
        <v>0</v>
      </c>
      <c r="K67" s="89">
        <f t="shared" si="9"/>
        <v>0</v>
      </c>
      <c r="L67" s="89">
        <f t="shared" si="9"/>
        <v>0</v>
      </c>
      <c r="M67" s="89">
        <f t="shared" si="9"/>
        <v>53025000</v>
      </c>
      <c r="N67" s="89">
        <f t="shared" si="9"/>
        <v>0</v>
      </c>
      <c r="O67" s="89">
        <f t="shared" si="9"/>
        <v>0</v>
      </c>
      <c r="P67" s="89">
        <f t="shared" si="9"/>
        <v>100000</v>
      </c>
      <c r="Q67" s="89">
        <f t="shared" si="9"/>
        <v>0</v>
      </c>
      <c r="R67" s="89">
        <f t="shared" si="9"/>
        <v>800000</v>
      </c>
      <c r="S67" s="89">
        <f t="shared" si="9"/>
        <v>2100000</v>
      </c>
      <c r="T67" s="89">
        <f t="shared" si="9"/>
        <v>4149920</v>
      </c>
      <c r="U67" s="89">
        <f t="shared" si="9"/>
        <v>7920000</v>
      </c>
      <c r="V67" s="89">
        <f t="shared" si="9"/>
        <v>72500000</v>
      </c>
      <c r="W67" s="89">
        <f t="shared" si="9"/>
        <v>0</v>
      </c>
      <c r="X67" s="89">
        <f t="shared" si="9"/>
        <v>0</v>
      </c>
      <c r="Y67" s="90">
        <f t="shared" si="9"/>
        <v>663354119</v>
      </c>
      <c r="Z67" s="91">
        <f t="shared" si="9"/>
        <v>427966682</v>
      </c>
      <c r="AA67" s="89">
        <f t="shared" si="9"/>
        <v>139000000</v>
      </c>
      <c r="AB67" s="89">
        <f t="shared" si="9"/>
        <v>96387437</v>
      </c>
      <c r="AC67" s="92">
        <f t="shared" si="9"/>
        <v>663354119</v>
      </c>
    </row>
    <row r="68" spans="1:29" ht="13.5">
      <c r="A68" s="46" t="s">
        <v>575</v>
      </c>
      <c r="B68" s="82" t="s">
        <v>287</v>
      </c>
      <c r="C68" s="83" t="s">
        <v>288</v>
      </c>
      <c r="D68" s="84">
        <v>3000000</v>
      </c>
      <c r="E68" s="84">
        <v>0</v>
      </c>
      <c r="F68" s="84">
        <v>8000000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5000000</v>
      </c>
      <c r="N68" s="84">
        <v>0</v>
      </c>
      <c r="O68" s="84">
        <v>0</v>
      </c>
      <c r="P68" s="84">
        <v>6400000</v>
      </c>
      <c r="Q68" s="84">
        <v>0</v>
      </c>
      <c r="R68" s="84">
        <v>0</v>
      </c>
      <c r="S68" s="84">
        <v>0</v>
      </c>
      <c r="T68" s="84">
        <v>93000</v>
      </c>
      <c r="U68" s="84">
        <v>200000</v>
      </c>
      <c r="V68" s="84">
        <v>500000</v>
      </c>
      <c r="W68" s="84">
        <v>0</v>
      </c>
      <c r="X68" s="84">
        <v>0</v>
      </c>
      <c r="Y68" s="85">
        <v>23193000</v>
      </c>
      <c r="Z68" s="86">
        <v>7000000</v>
      </c>
      <c r="AA68" s="84">
        <v>0</v>
      </c>
      <c r="AB68" s="84">
        <v>16193000</v>
      </c>
      <c r="AC68" s="87">
        <v>23193000</v>
      </c>
    </row>
    <row r="69" spans="1:29" ht="13.5">
      <c r="A69" s="46" t="s">
        <v>575</v>
      </c>
      <c r="B69" s="82" t="s">
        <v>289</v>
      </c>
      <c r="C69" s="83" t="s">
        <v>290</v>
      </c>
      <c r="D69" s="84">
        <v>10662113</v>
      </c>
      <c r="E69" s="84">
        <v>0</v>
      </c>
      <c r="F69" s="84">
        <v>3916253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17185705</v>
      </c>
      <c r="N69" s="84">
        <v>0</v>
      </c>
      <c r="O69" s="84">
        <v>0</v>
      </c>
      <c r="P69" s="84">
        <v>12967148</v>
      </c>
      <c r="Q69" s="84">
        <v>0</v>
      </c>
      <c r="R69" s="84">
        <v>338321</v>
      </c>
      <c r="S69" s="84">
        <v>598316</v>
      </c>
      <c r="T69" s="84">
        <v>2050593</v>
      </c>
      <c r="U69" s="84">
        <v>690781</v>
      </c>
      <c r="V69" s="84">
        <v>0</v>
      </c>
      <c r="W69" s="84">
        <v>535221</v>
      </c>
      <c r="X69" s="84">
        <v>0</v>
      </c>
      <c r="Y69" s="85">
        <v>48944451</v>
      </c>
      <c r="Z69" s="86">
        <v>28565996</v>
      </c>
      <c r="AA69" s="84">
        <v>0</v>
      </c>
      <c r="AB69" s="84">
        <v>20378455</v>
      </c>
      <c r="AC69" s="87">
        <v>48944451</v>
      </c>
    </row>
    <row r="70" spans="1:29" ht="13.5">
      <c r="A70" s="46" t="s">
        <v>575</v>
      </c>
      <c r="B70" s="82" t="s">
        <v>291</v>
      </c>
      <c r="C70" s="83" t="s">
        <v>292</v>
      </c>
      <c r="D70" s="84">
        <v>11402000</v>
      </c>
      <c r="E70" s="84">
        <v>5000000</v>
      </c>
      <c r="F70" s="84">
        <v>0</v>
      </c>
      <c r="G70" s="84">
        <v>0</v>
      </c>
      <c r="H70" s="84">
        <v>0</v>
      </c>
      <c r="I70" s="84">
        <v>13000000</v>
      </c>
      <c r="J70" s="84">
        <v>0</v>
      </c>
      <c r="K70" s="84">
        <v>0</v>
      </c>
      <c r="L70" s="84">
        <v>0</v>
      </c>
      <c r="M70" s="84">
        <v>32097000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5">
        <v>61499000</v>
      </c>
      <c r="Z70" s="86">
        <v>61499000</v>
      </c>
      <c r="AA70" s="84">
        <v>0</v>
      </c>
      <c r="AB70" s="84">
        <v>0</v>
      </c>
      <c r="AC70" s="87">
        <v>61499000</v>
      </c>
    </row>
    <row r="71" spans="1:29" ht="13.5">
      <c r="A71" s="46" t="s">
        <v>575</v>
      </c>
      <c r="B71" s="82" t="s">
        <v>293</v>
      </c>
      <c r="C71" s="83" t="s">
        <v>294</v>
      </c>
      <c r="D71" s="84">
        <v>67681983</v>
      </c>
      <c r="E71" s="84">
        <v>0</v>
      </c>
      <c r="F71" s="84">
        <v>543924</v>
      </c>
      <c r="G71" s="84">
        <v>0</v>
      </c>
      <c r="H71" s="84">
        <v>0</v>
      </c>
      <c r="I71" s="84">
        <v>2393266</v>
      </c>
      <c r="J71" s="84">
        <v>0</v>
      </c>
      <c r="K71" s="84">
        <v>0</v>
      </c>
      <c r="L71" s="84">
        <v>0</v>
      </c>
      <c r="M71" s="84">
        <v>2861039</v>
      </c>
      <c r="N71" s="84">
        <v>0</v>
      </c>
      <c r="O71" s="84">
        <v>0</v>
      </c>
      <c r="P71" s="84">
        <v>12455862</v>
      </c>
      <c r="Q71" s="84">
        <v>0</v>
      </c>
      <c r="R71" s="84">
        <v>542617</v>
      </c>
      <c r="S71" s="84">
        <v>717980</v>
      </c>
      <c r="T71" s="84">
        <v>1067019</v>
      </c>
      <c r="U71" s="84">
        <v>2961067</v>
      </c>
      <c r="V71" s="84">
        <v>0</v>
      </c>
      <c r="W71" s="84">
        <v>0</v>
      </c>
      <c r="X71" s="84">
        <v>0</v>
      </c>
      <c r="Y71" s="85">
        <v>91224757</v>
      </c>
      <c r="Z71" s="86">
        <v>31783000</v>
      </c>
      <c r="AA71" s="84">
        <v>0</v>
      </c>
      <c r="AB71" s="84">
        <v>59441757</v>
      </c>
      <c r="AC71" s="87">
        <v>91224757</v>
      </c>
    </row>
    <row r="72" spans="1:29" ht="13.5">
      <c r="A72" s="46" t="s">
        <v>576</v>
      </c>
      <c r="B72" s="82" t="s">
        <v>552</v>
      </c>
      <c r="C72" s="83" t="s">
        <v>553</v>
      </c>
      <c r="D72" s="84">
        <v>0</v>
      </c>
      <c r="E72" s="84">
        <v>0</v>
      </c>
      <c r="F72" s="84">
        <v>0</v>
      </c>
      <c r="G72" s="84">
        <v>299787175</v>
      </c>
      <c r="H72" s="84">
        <v>56000000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1811562</v>
      </c>
      <c r="S72" s="84">
        <v>2836558</v>
      </c>
      <c r="T72" s="84">
        <v>3063484</v>
      </c>
      <c r="U72" s="84">
        <v>0</v>
      </c>
      <c r="V72" s="84">
        <v>0</v>
      </c>
      <c r="W72" s="84">
        <v>0</v>
      </c>
      <c r="X72" s="84">
        <v>0</v>
      </c>
      <c r="Y72" s="85">
        <v>363498779</v>
      </c>
      <c r="Z72" s="86">
        <v>355787175</v>
      </c>
      <c r="AA72" s="84">
        <v>0</v>
      </c>
      <c r="AB72" s="84">
        <v>7711604</v>
      </c>
      <c r="AC72" s="87">
        <v>363498779</v>
      </c>
    </row>
    <row r="73" spans="1:29" ht="12.75">
      <c r="A73" s="47" t="s">
        <v>0</v>
      </c>
      <c r="B73" s="88" t="s">
        <v>604</v>
      </c>
      <c r="C73" s="89" t="s">
        <v>0</v>
      </c>
      <c r="D73" s="89">
        <f aca="true" t="shared" si="10" ref="D73:AC73">SUM(D68:D72)</f>
        <v>92746096</v>
      </c>
      <c r="E73" s="89">
        <f t="shared" si="10"/>
        <v>5000000</v>
      </c>
      <c r="F73" s="89">
        <f t="shared" si="10"/>
        <v>12460177</v>
      </c>
      <c r="G73" s="89">
        <f t="shared" si="10"/>
        <v>299787175</v>
      </c>
      <c r="H73" s="89">
        <f t="shared" si="10"/>
        <v>56000000</v>
      </c>
      <c r="I73" s="89">
        <f t="shared" si="10"/>
        <v>15393266</v>
      </c>
      <c r="J73" s="89">
        <f t="shared" si="10"/>
        <v>0</v>
      </c>
      <c r="K73" s="89">
        <f t="shared" si="10"/>
        <v>0</v>
      </c>
      <c r="L73" s="89">
        <f t="shared" si="10"/>
        <v>0</v>
      </c>
      <c r="M73" s="89">
        <f t="shared" si="10"/>
        <v>57143744</v>
      </c>
      <c r="N73" s="89">
        <f t="shared" si="10"/>
        <v>0</v>
      </c>
      <c r="O73" s="89">
        <f t="shared" si="10"/>
        <v>0</v>
      </c>
      <c r="P73" s="89">
        <f t="shared" si="10"/>
        <v>31823010</v>
      </c>
      <c r="Q73" s="89">
        <f t="shared" si="10"/>
        <v>0</v>
      </c>
      <c r="R73" s="89">
        <f t="shared" si="10"/>
        <v>2692500</v>
      </c>
      <c r="S73" s="89">
        <f t="shared" si="10"/>
        <v>4152854</v>
      </c>
      <c r="T73" s="89">
        <f t="shared" si="10"/>
        <v>6274096</v>
      </c>
      <c r="U73" s="89">
        <f t="shared" si="10"/>
        <v>3851848</v>
      </c>
      <c r="V73" s="89">
        <f t="shared" si="10"/>
        <v>500000</v>
      </c>
      <c r="W73" s="89">
        <f t="shared" si="10"/>
        <v>535221</v>
      </c>
      <c r="X73" s="89">
        <f t="shared" si="10"/>
        <v>0</v>
      </c>
      <c r="Y73" s="90">
        <f t="shared" si="10"/>
        <v>588359987</v>
      </c>
      <c r="Z73" s="91">
        <f t="shared" si="10"/>
        <v>484635171</v>
      </c>
      <c r="AA73" s="89">
        <f t="shared" si="10"/>
        <v>0</v>
      </c>
      <c r="AB73" s="89">
        <f t="shared" si="10"/>
        <v>103724816</v>
      </c>
      <c r="AC73" s="92">
        <f t="shared" si="10"/>
        <v>588359987</v>
      </c>
    </row>
    <row r="74" spans="1:29" ht="12.75">
      <c r="A74" s="47" t="s">
        <v>0</v>
      </c>
      <c r="B74" s="88" t="s">
        <v>605</v>
      </c>
      <c r="C74" s="89" t="s">
        <v>0</v>
      </c>
      <c r="D74" s="89">
        <f aca="true" t="shared" si="11" ref="D74:AC74">SUM(D9,D11:D15,D17:D24,D26:D29,D31:D35,D37:D40,D42:D47,D49:D53,D55:D60,D62:D66,D68:D72)</f>
        <v>3222618493</v>
      </c>
      <c r="E74" s="89">
        <f t="shared" si="11"/>
        <v>82931505</v>
      </c>
      <c r="F74" s="89">
        <f t="shared" si="11"/>
        <v>975340417</v>
      </c>
      <c r="G74" s="89">
        <f t="shared" si="11"/>
        <v>3327327413</v>
      </c>
      <c r="H74" s="89">
        <f t="shared" si="11"/>
        <v>908697032</v>
      </c>
      <c r="I74" s="89">
        <f t="shared" si="11"/>
        <v>208306603</v>
      </c>
      <c r="J74" s="89">
        <f t="shared" si="11"/>
        <v>3689000</v>
      </c>
      <c r="K74" s="89">
        <f t="shared" si="11"/>
        <v>43259380</v>
      </c>
      <c r="L74" s="89">
        <f t="shared" si="11"/>
        <v>27388904</v>
      </c>
      <c r="M74" s="89">
        <f t="shared" si="11"/>
        <v>958170195</v>
      </c>
      <c r="N74" s="89">
        <f t="shared" si="11"/>
        <v>3611300</v>
      </c>
      <c r="O74" s="89">
        <f t="shared" si="11"/>
        <v>25797995</v>
      </c>
      <c r="P74" s="89">
        <f t="shared" si="11"/>
        <v>1229227668</v>
      </c>
      <c r="Q74" s="89">
        <f t="shared" si="11"/>
        <v>0</v>
      </c>
      <c r="R74" s="89">
        <f t="shared" si="11"/>
        <v>163768160</v>
      </c>
      <c r="S74" s="89">
        <f t="shared" si="11"/>
        <v>99183579</v>
      </c>
      <c r="T74" s="89">
        <f t="shared" si="11"/>
        <v>66359543</v>
      </c>
      <c r="U74" s="89">
        <f t="shared" si="11"/>
        <v>244340045</v>
      </c>
      <c r="V74" s="89">
        <f t="shared" si="11"/>
        <v>587321014</v>
      </c>
      <c r="W74" s="89">
        <f t="shared" si="11"/>
        <v>59796221</v>
      </c>
      <c r="X74" s="89">
        <f t="shared" si="11"/>
        <v>0</v>
      </c>
      <c r="Y74" s="90">
        <f t="shared" si="11"/>
        <v>12237134467</v>
      </c>
      <c r="Z74" s="91">
        <f t="shared" si="11"/>
        <v>8726850049</v>
      </c>
      <c r="AA74" s="89">
        <f t="shared" si="11"/>
        <v>1333202000</v>
      </c>
      <c r="AB74" s="89">
        <f t="shared" si="11"/>
        <v>2176493518</v>
      </c>
      <c r="AC74" s="92">
        <f t="shared" si="11"/>
        <v>12236545567</v>
      </c>
    </row>
    <row r="75" spans="1:29" ht="13.5">
      <c r="A75" s="37"/>
      <c r="B75" s="106" t="s">
        <v>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96"/>
      <c r="AA75" s="94"/>
      <c r="AB75" s="94"/>
      <c r="AC75" s="97"/>
    </row>
    <row r="76" spans="1:29" ht="13.5">
      <c r="A76" s="51" t="s">
        <v>0</v>
      </c>
      <c r="B76" s="143" t="s">
        <v>52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98"/>
      <c r="V76" s="98"/>
      <c r="W76" s="98"/>
      <c r="X76" s="98"/>
      <c r="Y76" s="99"/>
      <c r="Z76" s="100"/>
      <c r="AA76" s="98"/>
      <c r="AB76" s="98"/>
      <c r="AC76" s="101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76:T76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8" width="12.57421875" style="0" bestFit="1" customWidth="1"/>
    <col min="29" max="29" width="14.8515625" style="0" bestFit="1" customWidth="1"/>
  </cols>
  <sheetData>
    <row r="1" spans="1:2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0</v>
      </c>
      <c r="B2" s="126" t="s">
        <v>642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6.5">
      <c r="A3" s="4" t="s">
        <v>0</v>
      </c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6" t="s">
        <v>0</v>
      </c>
      <c r="B4" s="33" t="s">
        <v>0</v>
      </c>
      <c r="C4" s="34" t="s">
        <v>0</v>
      </c>
      <c r="D4" s="128" t="s"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1" t="s">
        <v>3</v>
      </c>
      <c r="AA4" s="132"/>
      <c r="AB4" s="132"/>
      <c r="AC4" s="133"/>
    </row>
    <row r="5" spans="1:29" ht="46.5" customHeight="1">
      <c r="A5" s="10" t="s">
        <v>0</v>
      </c>
      <c r="B5" s="35" t="s">
        <v>4</v>
      </c>
      <c r="C5" s="36" t="s">
        <v>5</v>
      </c>
      <c r="D5" s="30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1" t="s">
        <v>19</v>
      </c>
      <c r="R5" s="31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1" t="s">
        <v>25</v>
      </c>
      <c r="X5" s="31" t="s">
        <v>26</v>
      </c>
      <c r="Y5" s="32" t="s">
        <v>27</v>
      </c>
      <c r="Z5" s="31" t="s">
        <v>28</v>
      </c>
      <c r="AA5" s="31" t="s">
        <v>29</v>
      </c>
      <c r="AB5" s="31" t="s">
        <v>30</v>
      </c>
      <c r="AC5" s="32" t="s">
        <v>31</v>
      </c>
    </row>
    <row r="6" spans="1:29" ht="12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1"/>
      <c r="AA6" s="39"/>
      <c r="AB6" s="39"/>
      <c r="AC6" s="42"/>
    </row>
    <row r="7" spans="1:29" ht="12.75" customHeight="1">
      <c r="A7" s="43" t="s">
        <v>0</v>
      </c>
      <c r="B7" s="44" t="s">
        <v>606</v>
      </c>
      <c r="C7" s="45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1"/>
      <c r="AA7" s="39"/>
      <c r="AB7" s="39"/>
      <c r="AC7" s="42"/>
    </row>
    <row r="8" spans="1:29" ht="12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9"/>
      <c r="AB8" s="39"/>
      <c r="AC8" s="42"/>
    </row>
    <row r="9" spans="1:29" ht="13.5">
      <c r="A9" s="46" t="s">
        <v>575</v>
      </c>
      <c r="B9" s="82" t="s">
        <v>295</v>
      </c>
      <c r="C9" s="83" t="s">
        <v>296</v>
      </c>
      <c r="D9" s="84">
        <v>76508026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10500000</v>
      </c>
      <c r="N9" s="84">
        <v>0</v>
      </c>
      <c r="O9" s="84">
        <v>0</v>
      </c>
      <c r="P9" s="84">
        <v>0</v>
      </c>
      <c r="Q9" s="84">
        <v>0</v>
      </c>
      <c r="R9" s="84">
        <v>440000</v>
      </c>
      <c r="S9" s="84">
        <v>3160000</v>
      </c>
      <c r="T9" s="84">
        <v>2200000</v>
      </c>
      <c r="U9" s="84">
        <v>3161151</v>
      </c>
      <c r="V9" s="84">
        <v>1500000</v>
      </c>
      <c r="W9" s="84">
        <v>0</v>
      </c>
      <c r="X9" s="84">
        <v>0</v>
      </c>
      <c r="Y9" s="85">
        <v>97469177</v>
      </c>
      <c r="Z9" s="86">
        <v>68431420</v>
      </c>
      <c r="AA9" s="84">
        <v>0</v>
      </c>
      <c r="AB9" s="84">
        <v>29037757</v>
      </c>
      <c r="AC9" s="87">
        <v>97469177</v>
      </c>
    </row>
    <row r="10" spans="1:29" ht="13.5">
      <c r="A10" s="46" t="s">
        <v>575</v>
      </c>
      <c r="B10" s="82" t="s">
        <v>297</v>
      </c>
      <c r="C10" s="83" t="s">
        <v>298</v>
      </c>
      <c r="D10" s="84">
        <v>93183292</v>
      </c>
      <c r="E10" s="84">
        <v>0</v>
      </c>
      <c r="F10" s="84">
        <v>11400000</v>
      </c>
      <c r="G10" s="84">
        <v>0</v>
      </c>
      <c r="H10" s="84">
        <v>0</v>
      </c>
      <c r="I10" s="84">
        <v>200004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5">
        <v>104783296</v>
      </c>
      <c r="Z10" s="86">
        <v>74183302</v>
      </c>
      <c r="AA10" s="84">
        <v>0</v>
      </c>
      <c r="AB10" s="84">
        <v>30599994</v>
      </c>
      <c r="AC10" s="87">
        <v>104783296</v>
      </c>
    </row>
    <row r="11" spans="1:29" ht="13.5">
      <c r="A11" s="46" t="s">
        <v>575</v>
      </c>
      <c r="B11" s="82" t="s">
        <v>299</v>
      </c>
      <c r="C11" s="83" t="s">
        <v>300</v>
      </c>
      <c r="D11" s="84">
        <v>113990186</v>
      </c>
      <c r="E11" s="84">
        <v>4</v>
      </c>
      <c r="F11" s="84">
        <v>10000040</v>
      </c>
      <c r="G11" s="84">
        <v>0</v>
      </c>
      <c r="H11" s="84">
        <v>0</v>
      </c>
      <c r="I11" s="84">
        <v>0</v>
      </c>
      <c r="J11" s="84">
        <v>15</v>
      </c>
      <c r="K11" s="84">
        <v>0</v>
      </c>
      <c r="L11" s="84">
        <v>4000000</v>
      </c>
      <c r="M11" s="84">
        <v>30250003</v>
      </c>
      <c r="N11" s="84">
        <v>0</v>
      </c>
      <c r="O11" s="84">
        <v>0</v>
      </c>
      <c r="P11" s="84">
        <v>13100007</v>
      </c>
      <c r="Q11" s="84">
        <v>0</v>
      </c>
      <c r="R11" s="84">
        <v>0</v>
      </c>
      <c r="S11" s="84">
        <v>235000</v>
      </c>
      <c r="T11" s="84">
        <v>300003</v>
      </c>
      <c r="U11" s="84">
        <v>500022</v>
      </c>
      <c r="V11" s="84">
        <v>4300002</v>
      </c>
      <c r="W11" s="84">
        <v>0</v>
      </c>
      <c r="X11" s="84">
        <v>0</v>
      </c>
      <c r="Y11" s="85">
        <v>176675282</v>
      </c>
      <c r="Z11" s="86">
        <v>107290191</v>
      </c>
      <c r="AA11" s="84">
        <v>56</v>
      </c>
      <c r="AB11" s="84">
        <v>69385035</v>
      </c>
      <c r="AC11" s="87">
        <v>176675282</v>
      </c>
    </row>
    <row r="12" spans="1:29" ht="13.5">
      <c r="A12" s="46" t="s">
        <v>575</v>
      </c>
      <c r="B12" s="82" t="s">
        <v>301</v>
      </c>
      <c r="C12" s="83" t="s">
        <v>302</v>
      </c>
      <c r="D12" s="84">
        <v>30341241</v>
      </c>
      <c r="E12" s="84">
        <v>1</v>
      </c>
      <c r="F12" s="84">
        <v>8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5455715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3</v>
      </c>
      <c r="U12" s="84">
        <v>0</v>
      </c>
      <c r="V12" s="84">
        <v>1</v>
      </c>
      <c r="W12" s="84">
        <v>0</v>
      </c>
      <c r="X12" s="84">
        <v>0</v>
      </c>
      <c r="Y12" s="85">
        <v>35796969</v>
      </c>
      <c r="Z12" s="86">
        <v>35796961</v>
      </c>
      <c r="AA12" s="84">
        <v>0</v>
      </c>
      <c r="AB12" s="84">
        <v>8</v>
      </c>
      <c r="AC12" s="87">
        <v>35796969</v>
      </c>
    </row>
    <row r="13" spans="1:29" ht="13.5">
      <c r="A13" s="46" t="s">
        <v>575</v>
      </c>
      <c r="B13" s="82" t="s">
        <v>303</v>
      </c>
      <c r="C13" s="83" t="s">
        <v>304</v>
      </c>
      <c r="D13" s="84">
        <v>111377187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1000000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3250000</v>
      </c>
      <c r="T13" s="84">
        <v>1420000</v>
      </c>
      <c r="U13" s="84">
        <v>200000</v>
      </c>
      <c r="V13" s="84">
        <v>5000000</v>
      </c>
      <c r="W13" s="84">
        <v>0</v>
      </c>
      <c r="X13" s="84">
        <v>0</v>
      </c>
      <c r="Y13" s="85">
        <v>122247187</v>
      </c>
      <c r="Z13" s="86">
        <v>25919304</v>
      </c>
      <c r="AA13" s="84">
        <v>0</v>
      </c>
      <c r="AB13" s="84">
        <v>96327883</v>
      </c>
      <c r="AC13" s="87">
        <v>122247187</v>
      </c>
    </row>
    <row r="14" spans="1:29" ht="13.5">
      <c r="A14" s="46" t="s">
        <v>576</v>
      </c>
      <c r="B14" s="82" t="s">
        <v>532</v>
      </c>
      <c r="C14" s="83" t="s">
        <v>533</v>
      </c>
      <c r="D14" s="84">
        <v>0</v>
      </c>
      <c r="E14" s="84">
        <v>0</v>
      </c>
      <c r="F14" s="84">
        <v>0</v>
      </c>
      <c r="G14" s="84">
        <v>538844496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271968</v>
      </c>
      <c r="S14" s="84">
        <v>3161292</v>
      </c>
      <c r="T14" s="84">
        <v>2262720</v>
      </c>
      <c r="U14" s="84">
        <v>5499996</v>
      </c>
      <c r="V14" s="84">
        <v>21999996</v>
      </c>
      <c r="W14" s="84">
        <v>0</v>
      </c>
      <c r="X14" s="84">
        <v>0</v>
      </c>
      <c r="Y14" s="85">
        <v>572040468</v>
      </c>
      <c r="Z14" s="86">
        <v>538844496</v>
      </c>
      <c r="AA14" s="84">
        <v>0</v>
      </c>
      <c r="AB14" s="84">
        <v>33195972</v>
      </c>
      <c r="AC14" s="87">
        <v>572040468</v>
      </c>
    </row>
    <row r="15" spans="1:29" ht="12.75">
      <c r="A15" s="47" t="s">
        <v>0</v>
      </c>
      <c r="B15" s="88" t="s">
        <v>607</v>
      </c>
      <c r="C15" s="89" t="s">
        <v>0</v>
      </c>
      <c r="D15" s="89">
        <f aca="true" t="shared" si="0" ref="D15:AC15">SUM(D9:D14)</f>
        <v>425399932</v>
      </c>
      <c r="E15" s="89">
        <f t="shared" si="0"/>
        <v>5</v>
      </c>
      <c r="F15" s="89">
        <f t="shared" si="0"/>
        <v>21400048</v>
      </c>
      <c r="G15" s="89">
        <f t="shared" si="0"/>
        <v>538844496</v>
      </c>
      <c r="H15" s="89">
        <f t="shared" si="0"/>
        <v>0</v>
      </c>
      <c r="I15" s="89">
        <f t="shared" si="0"/>
        <v>200004</v>
      </c>
      <c r="J15" s="89">
        <f t="shared" si="0"/>
        <v>15</v>
      </c>
      <c r="K15" s="89">
        <f t="shared" si="0"/>
        <v>0</v>
      </c>
      <c r="L15" s="89">
        <f t="shared" si="0"/>
        <v>4000000</v>
      </c>
      <c r="M15" s="89">
        <f t="shared" si="0"/>
        <v>47205718</v>
      </c>
      <c r="N15" s="89">
        <f t="shared" si="0"/>
        <v>0</v>
      </c>
      <c r="O15" s="89">
        <f t="shared" si="0"/>
        <v>0</v>
      </c>
      <c r="P15" s="89">
        <f t="shared" si="0"/>
        <v>13100007</v>
      </c>
      <c r="Q15" s="89">
        <f t="shared" si="0"/>
        <v>0</v>
      </c>
      <c r="R15" s="89">
        <f t="shared" si="0"/>
        <v>711968</v>
      </c>
      <c r="S15" s="89">
        <f t="shared" si="0"/>
        <v>9806292</v>
      </c>
      <c r="T15" s="89">
        <f t="shared" si="0"/>
        <v>6182726</v>
      </c>
      <c r="U15" s="89">
        <f t="shared" si="0"/>
        <v>9361169</v>
      </c>
      <c r="V15" s="89">
        <f t="shared" si="0"/>
        <v>32799999</v>
      </c>
      <c r="W15" s="89">
        <f t="shared" si="0"/>
        <v>0</v>
      </c>
      <c r="X15" s="89">
        <f t="shared" si="0"/>
        <v>0</v>
      </c>
      <c r="Y15" s="90">
        <f t="shared" si="0"/>
        <v>1109012379</v>
      </c>
      <c r="Z15" s="91">
        <f t="shared" si="0"/>
        <v>850465674</v>
      </c>
      <c r="AA15" s="89">
        <f t="shared" si="0"/>
        <v>56</v>
      </c>
      <c r="AB15" s="89">
        <f t="shared" si="0"/>
        <v>258546649</v>
      </c>
      <c r="AC15" s="92">
        <f t="shared" si="0"/>
        <v>1109012379</v>
      </c>
    </row>
    <row r="16" spans="1:29" ht="13.5">
      <c r="A16" s="46" t="s">
        <v>575</v>
      </c>
      <c r="B16" s="82" t="s">
        <v>305</v>
      </c>
      <c r="C16" s="83" t="s">
        <v>306</v>
      </c>
      <c r="D16" s="84">
        <v>1702000</v>
      </c>
      <c r="E16" s="84">
        <v>0</v>
      </c>
      <c r="F16" s="84">
        <v>20000000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32338000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5">
        <v>54040000</v>
      </c>
      <c r="Z16" s="86">
        <v>54040000</v>
      </c>
      <c r="AA16" s="84">
        <v>0</v>
      </c>
      <c r="AB16" s="84">
        <v>0</v>
      </c>
      <c r="AC16" s="87">
        <v>54040000</v>
      </c>
    </row>
    <row r="17" spans="1:29" ht="13.5">
      <c r="A17" s="46" t="s">
        <v>575</v>
      </c>
      <c r="B17" s="82" t="s">
        <v>307</v>
      </c>
      <c r="C17" s="83" t="s">
        <v>308</v>
      </c>
      <c r="D17" s="84">
        <v>120691931</v>
      </c>
      <c r="E17" s="84">
        <v>0</v>
      </c>
      <c r="F17" s="84">
        <v>19153629</v>
      </c>
      <c r="G17" s="84">
        <v>0</v>
      </c>
      <c r="H17" s="84">
        <v>0</v>
      </c>
      <c r="I17" s="84">
        <v>9757370</v>
      </c>
      <c r="J17" s="84">
        <v>0</v>
      </c>
      <c r="K17" s="84">
        <v>0</v>
      </c>
      <c r="L17" s="84">
        <v>0</v>
      </c>
      <c r="M17" s="84">
        <v>18000000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130000</v>
      </c>
      <c r="T17" s="84">
        <v>360000</v>
      </c>
      <c r="U17" s="84">
        <v>21500000</v>
      </c>
      <c r="V17" s="84">
        <v>13950000</v>
      </c>
      <c r="W17" s="84">
        <v>0</v>
      </c>
      <c r="X17" s="84">
        <v>0</v>
      </c>
      <c r="Y17" s="85">
        <v>203542930</v>
      </c>
      <c r="Z17" s="86">
        <v>84376999</v>
      </c>
      <c r="AA17" s="84">
        <v>0</v>
      </c>
      <c r="AB17" s="84">
        <v>119165931</v>
      </c>
      <c r="AC17" s="87">
        <v>203542930</v>
      </c>
    </row>
    <row r="18" spans="1:29" ht="13.5">
      <c r="A18" s="46" t="s">
        <v>575</v>
      </c>
      <c r="B18" s="82" t="s">
        <v>309</v>
      </c>
      <c r="C18" s="83" t="s">
        <v>310</v>
      </c>
      <c r="D18" s="84">
        <v>117566000</v>
      </c>
      <c r="E18" s="84">
        <v>16500000</v>
      </c>
      <c r="F18" s="84">
        <v>51780000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51700000</v>
      </c>
      <c r="N18" s="84">
        <v>0</v>
      </c>
      <c r="O18" s="84">
        <v>0</v>
      </c>
      <c r="P18" s="84">
        <v>32800000</v>
      </c>
      <c r="Q18" s="84">
        <v>0</v>
      </c>
      <c r="R18" s="84">
        <v>600000</v>
      </c>
      <c r="S18" s="84">
        <v>950000</v>
      </c>
      <c r="T18" s="84">
        <v>600000</v>
      </c>
      <c r="U18" s="84">
        <v>3327000</v>
      </c>
      <c r="V18" s="84">
        <v>10200000</v>
      </c>
      <c r="W18" s="84">
        <v>0</v>
      </c>
      <c r="X18" s="84">
        <v>0</v>
      </c>
      <c r="Y18" s="85">
        <v>286023000</v>
      </c>
      <c r="Z18" s="86">
        <v>115771000</v>
      </c>
      <c r="AA18" s="84">
        <v>0</v>
      </c>
      <c r="AB18" s="84">
        <v>170252000</v>
      </c>
      <c r="AC18" s="87">
        <v>286023000</v>
      </c>
    </row>
    <row r="19" spans="1:29" ht="13.5">
      <c r="A19" s="46" t="s">
        <v>575</v>
      </c>
      <c r="B19" s="82" t="s">
        <v>311</v>
      </c>
      <c r="C19" s="83" t="s">
        <v>312</v>
      </c>
      <c r="D19" s="84">
        <v>122500016</v>
      </c>
      <c r="E19" s="84">
        <v>0</v>
      </c>
      <c r="F19" s="84">
        <v>25999996</v>
      </c>
      <c r="G19" s="84">
        <v>0</v>
      </c>
      <c r="H19" s="84">
        <v>0</v>
      </c>
      <c r="I19" s="84">
        <v>500000</v>
      </c>
      <c r="J19" s="84">
        <v>0</v>
      </c>
      <c r="K19" s="84">
        <v>0</v>
      </c>
      <c r="L19" s="84">
        <v>0</v>
      </c>
      <c r="M19" s="84">
        <v>30000004</v>
      </c>
      <c r="N19" s="84">
        <v>0</v>
      </c>
      <c r="O19" s="84">
        <v>0</v>
      </c>
      <c r="P19" s="84">
        <v>49999992</v>
      </c>
      <c r="Q19" s="84">
        <v>0</v>
      </c>
      <c r="R19" s="84">
        <v>14483198</v>
      </c>
      <c r="S19" s="84">
        <v>6500000</v>
      </c>
      <c r="T19" s="84">
        <v>0</v>
      </c>
      <c r="U19" s="84">
        <v>15000000</v>
      </c>
      <c r="V19" s="84">
        <v>5000000</v>
      </c>
      <c r="W19" s="84">
        <v>0</v>
      </c>
      <c r="X19" s="84">
        <v>0</v>
      </c>
      <c r="Y19" s="85">
        <v>269983206</v>
      </c>
      <c r="Z19" s="86">
        <v>36000004</v>
      </c>
      <c r="AA19" s="84">
        <v>0</v>
      </c>
      <c r="AB19" s="84">
        <v>233983202</v>
      </c>
      <c r="AC19" s="87">
        <v>269983206</v>
      </c>
    </row>
    <row r="20" spans="1:29" ht="13.5">
      <c r="A20" s="46" t="s">
        <v>576</v>
      </c>
      <c r="B20" s="82" t="s">
        <v>534</v>
      </c>
      <c r="C20" s="83" t="s">
        <v>535</v>
      </c>
      <c r="D20" s="84">
        <v>0</v>
      </c>
      <c r="E20" s="84">
        <v>0</v>
      </c>
      <c r="F20" s="84">
        <v>0</v>
      </c>
      <c r="G20" s="84">
        <v>652320189</v>
      </c>
      <c r="H20" s="84">
        <v>35200000</v>
      </c>
      <c r="I20" s="84">
        <v>0</v>
      </c>
      <c r="J20" s="84">
        <v>0</v>
      </c>
      <c r="K20" s="84">
        <v>0</v>
      </c>
      <c r="L20" s="84">
        <v>1631772</v>
      </c>
      <c r="M20" s="84">
        <v>8309262</v>
      </c>
      <c r="N20" s="84">
        <v>0</v>
      </c>
      <c r="O20" s="84">
        <v>0</v>
      </c>
      <c r="P20" s="84">
        <v>15300000</v>
      </c>
      <c r="Q20" s="84">
        <v>0</v>
      </c>
      <c r="R20" s="84">
        <v>9653570</v>
      </c>
      <c r="S20" s="84">
        <v>0</v>
      </c>
      <c r="T20" s="84">
        <v>2954075</v>
      </c>
      <c r="U20" s="84">
        <v>13226019</v>
      </c>
      <c r="V20" s="84">
        <v>16150452</v>
      </c>
      <c r="W20" s="84">
        <v>0</v>
      </c>
      <c r="X20" s="84">
        <v>0</v>
      </c>
      <c r="Y20" s="85">
        <v>754745339</v>
      </c>
      <c r="Z20" s="86">
        <v>675128549</v>
      </c>
      <c r="AA20" s="84">
        <v>0</v>
      </c>
      <c r="AB20" s="84">
        <v>79616790</v>
      </c>
      <c r="AC20" s="87">
        <v>754745339</v>
      </c>
    </row>
    <row r="21" spans="1:29" ht="12.75">
      <c r="A21" s="47" t="s">
        <v>0</v>
      </c>
      <c r="B21" s="88" t="s">
        <v>608</v>
      </c>
      <c r="C21" s="89" t="s">
        <v>0</v>
      </c>
      <c r="D21" s="89">
        <f aca="true" t="shared" si="1" ref="D21:AC21">SUM(D16:D20)</f>
        <v>362459947</v>
      </c>
      <c r="E21" s="89">
        <f t="shared" si="1"/>
        <v>16500000</v>
      </c>
      <c r="F21" s="89">
        <f t="shared" si="1"/>
        <v>116933625</v>
      </c>
      <c r="G21" s="89">
        <f t="shared" si="1"/>
        <v>652320189</v>
      </c>
      <c r="H21" s="89">
        <f t="shared" si="1"/>
        <v>35200000</v>
      </c>
      <c r="I21" s="89">
        <f t="shared" si="1"/>
        <v>10257370</v>
      </c>
      <c r="J21" s="89">
        <f t="shared" si="1"/>
        <v>0</v>
      </c>
      <c r="K21" s="89">
        <f t="shared" si="1"/>
        <v>0</v>
      </c>
      <c r="L21" s="89">
        <f t="shared" si="1"/>
        <v>1631772</v>
      </c>
      <c r="M21" s="89">
        <f t="shared" si="1"/>
        <v>140347266</v>
      </c>
      <c r="N21" s="89">
        <f t="shared" si="1"/>
        <v>0</v>
      </c>
      <c r="O21" s="89">
        <f t="shared" si="1"/>
        <v>0</v>
      </c>
      <c r="P21" s="89">
        <f t="shared" si="1"/>
        <v>98099992</v>
      </c>
      <c r="Q21" s="89">
        <f t="shared" si="1"/>
        <v>0</v>
      </c>
      <c r="R21" s="89">
        <f t="shared" si="1"/>
        <v>24736768</v>
      </c>
      <c r="S21" s="89">
        <f t="shared" si="1"/>
        <v>7580000</v>
      </c>
      <c r="T21" s="89">
        <f t="shared" si="1"/>
        <v>3914075</v>
      </c>
      <c r="U21" s="89">
        <f t="shared" si="1"/>
        <v>53053019</v>
      </c>
      <c r="V21" s="89">
        <f t="shared" si="1"/>
        <v>45300452</v>
      </c>
      <c r="W21" s="89">
        <f t="shared" si="1"/>
        <v>0</v>
      </c>
      <c r="X21" s="89">
        <f t="shared" si="1"/>
        <v>0</v>
      </c>
      <c r="Y21" s="90">
        <f t="shared" si="1"/>
        <v>1568334475</v>
      </c>
      <c r="Z21" s="91">
        <f t="shared" si="1"/>
        <v>965316552</v>
      </c>
      <c r="AA21" s="89">
        <f t="shared" si="1"/>
        <v>0</v>
      </c>
      <c r="AB21" s="89">
        <f t="shared" si="1"/>
        <v>603017923</v>
      </c>
      <c r="AC21" s="92">
        <f t="shared" si="1"/>
        <v>1568334475</v>
      </c>
    </row>
    <row r="22" spans="1:29" ht="13.5">
      <c r="A22" s="46" t="s">
        <v>575</v>
      </c>
      <c r="B22" s="82" t="s">
        <v>313</v>
      </c>
      <c r="C22" s="83" t="s">
        <v>314</v>
      </c>
      <c r="D22" s="84">
        <v>42582000</v>
      </c>
      <c r="E22" s="84">
        <v>0</v>
      </c>
      <c r="F22" s="84">
        <v>23636000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10800000</v>
      </c>
      <c r="N22" s="84">
        <v>0</v>
      </c>
      <c r="O22" s="84">
        <v>0</v>
      </c>
      <c r="P22" s="84">
        <v>50000</v>
      </c>
      <c r="Q22" s="84">
        <v>0</v>
      </c>
      <c r="R22" s="84">
        <v>343000</v>
      </c>
      <c r="S22" s="84">
        <v>3020000</v>
      </c>
      <c r="T22" s="84">
        <v>260000</v>
      </c>
      <c r="U22" s="84">
        <v>1498880</v>
      </c>
      <c r="V22" s="84">
        <v>2500000</v>
      </c>
      <c r="W22" s="84">
        <v>0</v>
      </c>
      <c r="X22" s="84">
        <v>0</v>
      </c>
      <c r="Y22" s="85">
        <v>84689880</v>
      </c>
      <c r="Z22" s="86">
        <v>72582000</v>
      </c>
      <c r="AA22" s="84">
        <v>0</v>
      </c>
      <c r="AB22" s="84">
        <v>12107880</v>
      </c>
      <c r="AC22" s="87">
        <v>84689880</v>
      </c>
    </row>
    <row r="23" spans="1:29" ht="13.5">
      <c r="A23" s="46" t="s">
        <v>575</v>
      </c>
      <c r="B23" s="82" t="s">
        <v>315</v>
      </c>
      <c r="C23" s="83" t="s">
        <v>316</v>
      </c>
      <c r="D23" s="84">
        <v>39385100</v>
      </c>
      <c r="E23" s="84">
        <v>0</v>
      </c>
      <c r="F23" s="84">
        <v>10000000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330000</v>
      </c>
      <c r="U23" s="84">
        <v>100000</v>
      </c>
      <c r="V23" s="84">
        <v>0</v>
      </c>
      <c r="W23" s="84">
        <v>0</v>
      </c>
      <c r="X23" s="84">
        <v>0</v>
      </c>
      <c r="Y23" s="85">
        <v>49815100</v>
      </c>
      <c r="Z23" s="86">
        <v>49385100</v>
      </c>
      <c r="AA23" s="84">
        <v>0</v>
      </c>
      <c r="AB23" s="84">
        <v>430000</v>
      </c>
      <c r="AC23" s="87">
        <v>49815100</v>
      </c>
    </row>
    <row r="24" spans="1:29" ht="13.5">
      <c r="A24" s="46" t="s">
        <v>575</v>
      </c>
      <c r="B24" s="82" t="s">
        <v>83</v>
      </c>
      <c r="C24" s="83" t="s">
        <v>84</v>
      </c>
      <c r="D24" s="84">
        <v>486053003</v>
      </c>
      <c r="E24" s="84">
        <v>11736185</v>
      </c>
      <c r="F24" s="84">
        <v>180300000</v>
      </c>
      <c r="G24" s="84">
        <v>158583470</v>
      </c>
      <c r="H24" s="84">
        <v>106668197</v>
      </c>
      <c r="I24" s="84">
        <v>2937769</v>
      </c>
      <c r="J24" s="84">
        <v>0</v>
      </c>
      <c r="K24" s="84">
        <v>0</v>
      </c>
      <c r="L24" s="84">
        <v>474649</v>
      </c>
      <c r="M24" s="84">
        <v>90754384</v>
      </c>
      <c r="N24" s="84">
        <v>316433</v>
      </c>
      <c r="O24" s="84">
        <v>21426085</v>
      </c>
      <c r="P24" s="84">
        <v>9723180</v>
      </c>
      <c r="Q24" s="84">
        <v>0</v>
      </c>
      <c r="R24" s="84">
        <v>0</v>
      </c>
      <c r="S24" s="84">
        <v>0</v>
      </c>
      <c r="T24" s="84">
        <v>487834</v>
      </c>
      <c r="U24" s="84">
        <v>4190097</v>
      </c>
      <c r="V24" s="84">
        <v>3977705</v>
      </c>
      <c r="W24" s="84">
        <v>0</v>
      </c>
      <c r="X24" s="84">
        <v>0</v>
      </c>
      <c r="Y24" s="85">
        <v>1077628991</v>
      </c>
      <c r="Z24" s="86">
        <v>722203856</v>
      </c>
      <c r="AA24" s="84">
        <v>0</v>
      </c>
      <c r="AB24" s="84">
        <v>355425135</v>
      </c>
      <c r="AC24" s="87">
        <v>1077628991</v>
      </c>
    </row>
    <row r="25" spans="1:29" ht="13.5">
      <c r="A25" s="46" t="s">
        <v>575</v>
      </c>
      <c r="B25" s="82" t="s">
        <v>317</v>
      </c>
      <c r="C25" s="83" t="s">
        <v>318</v>
      </c>
      <c r="D25" s="84">
        <v>76123000</v>
      </c>
      <c r="E25" s="84">
        <v>15000000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2500000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5">
        <v>93623000</v>
      </c>
      <c r="Z25" s="86">
        <v>61123000</v>
      </c>
      <c r="AA25" s="84">
        <v>0</v>
      </c>
      <c r="AB25" s="84">
        <v>32500000</v>
      </c>
      <c r="AC25" s="87">
        <v>93623000</v>
      </c>
    </row>
    <row r="26" spans="1:29" ht="13.5">
      <c r="A26" s="46" t="s">
        <v>576</v>
      </c>
      <c r="B26" s="82" t="s">
        <v>536</v>
      </c>
      <c r="C26" s="83" t="s">
        <v>537</v>
      </c>
      <c r="D26" s="84">
        <v>0</v>
      </c>
      <c r="E26" s="84">
        <v>0</v>
      </c>
      <c r="F26" s="84">
        <v>0</v>
      </c>
      <c r="G26" s="84">
        <v>323835000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2500000</v>
      </c>
      <c r="N26" s="84">
        <v>0</v>
      </c>
      <c r="O26" s="84">
        <v>0</v>
      </c>
      <c r="P26" s="84">
        <v>0</v>
      </c>
      <c r="Q26" s="84">
        <v>0</v>
      </c>
      <c r="R26" s="84">
        <v>2055000</v>
      </c>
      <c r="S26" s="84">
        <v>1145000</v>
      </c>
      <c r="T26" s="84">
        <v>2250000</v>
      </c>
      <c r="U26" s="84">
        <v>3500000</v>
      </c>
      <c r="V26" s="84">
        <v>2000000</v>
      </c>
      <c r="W26" s="84">
        <v>0</v>
      </c>
      <c r="X26" s="84">
        <v>0</v>
      </c>
      <c r="Y26" s="85">
        <v>337285000</v>
      </c>
      <c r="Z26" s="86">
        <v>307250000</v>
      </c>
      <c r="AA26" s="84">
        <v>0</v>
      </c>
      <c r="AB26" s="84">
        <v>30035000</v>
      </c>
      <c r="AC26" s="87">
        <v>337285000</v>
      </c>
    </row>
    <row r="27" spans="1:29" ht="12.75">
      <c r="A27" s="47" t="s">
        <v>0</v>
      </c>
      <c r="B27" s="88" t="s">
        <v>609</v>
      </c>
      <c r="C27" s="89" t="s">
        <v>0</v>
      </c>
      <c r="D27" s="89">
        <f aca="true" t="shared" si="2" ref="D27:AC27">SUM(D22:D26)</f>
        <v>644143103</v>
      </c>
      <c r="E27" s="89">
        <f t="shared" si="2"/>
        <v>26736185</v>
      </c>
      <c r="F27" s="89">
        <f t="shared" si="2"/>
        <v>213936000</v>
      </c>
      <c r="G27" s="89">
        <f t="shared" si="2"/>
        <v>482418470</v>
      </c>
      <c r="H27" s="89">
        <f t="shared" si="2"/>
        <v>106668197</v>
      </c>
      <c r="I27" s="89">
        <f t="shared" si="2"/>
        <v>2937769</v>
      </c>
      <c r="J27" s="89">
        <f t="shared" si="2"/>
        <v>0</v>
      </c>
      <c r="K27" s="89">
        <f t="shared" si="2"/>
        <v>0</v>
      </c>
      <c r="L27" s="89">
        <f t="shared" si="2"/>
        <v>474649</v>
      </c>
      <c r="M27" s="89">
        <f t="shared" si="2"/>
        <v>104054384</v>
      </c>
      <c r="N27" s="89">
        <f t="shared" si="2"/>
        <v>316433</v>
      </c>
      <c r="O27" s="89">
        <f t="shared" si="2"/>
        <v>21426085</v>
      </c>
      <c r="P27" s="89">
        <f t="shared" si="2"/>
        <v>9773180</v>
      </c>
      <c r="Q27" s="89">
        <f t="shared" si="2"/>
        <v>0</v>
      </c>
      <c r="R27" s="89">
        <f t="shared" si="2"/>
        <v>4898000</v>
      </c>
      <c r="S27" s="89">
        <f t="shared" si="2"/>
        <v>4165000</v>
      </c>
      <c r="T27" s="89">
        <f t="shared" si="2"/>
        <v>3327834</v>
      </c>
      <c r="U27" s="89">
        <f t="shared" si="2"/>
        <v>9288977</v>
      </c>
      <c r="V27" s="89">
        <f t="shared" si="2"/>
        <v>8477705</v>
      </c>
      <c r="W27" s="89">
        <f t="shared" si="2"/>
        <v>0</v>
      </c>
      <c r="X27" s="89">
        <f t="shared" si="2"/>
        <v>0</v>
      </c>
      <c r="Y27" s="90">
        <f t="shared" si="2"/>
        <v>1643041971</v>
      </c>
      <c r="Z27" s="91">
        <f t="shared" si="2"/>
        <v>1212543956</v>
      </c>
      <c r="AA27" s="89">
        <f t="shared" si="2"/>
        <v>0</v>
      </c>
      <c r="AB27" s="89">
        <f t="shared" si="2"/>
        <v>430498015</v>
      </c>
      <c r="AC27" s="92">
        <f t="shared" si="2"/>
        <v>1643041971</v>
      </c>
    </row>
    <row r="28" spans="1:29" ht="13.5">
      <c r="A28" s="46" t="s">
        <v>575</v>
      </c>
      <c r="B28" s="82" t="s">
        <v>319</v>
      </c>
      <c r="C28" s="83" t="s">
        <v>320</v>
      </c>
      <c r="D28" s="84">
        <v>22177300</v>
      </c>
      <c r="E28" s="84">
        <v>0</v>
      </c>
      <c r="F28" s="84">
        <v>40000000</v>
      </c>
      <c r="G28" s="84">
        <v>50000000</v>
      </c>
      <c r="H28" s="84">
        <v>48490000</v>
      </c>
      <c r="I28" s="84">
        <v>15000000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5">
        <v>175667300</v>
      </c>
      <c r="Z28" s="86">
        <v>175667300</v>
      </c>
      <c r="AA28" s="84">
        <v>0</v>
      </c>
      <c r="AB28" s="84">
        <v>0</v>
      </c>
      <c r="AC28" s="87">
        <v>175667300</v>
      </c>
    </row>
    <row r="29" spans="1:29" ht="13.5">
      <c r="A29" s="46" t="s">
        <v>575</v>
      </c>
      <c r="B29" s="82" t="s">
        <v>321</v>
      </c>
      <c r="C29" s="83" t="s">
        <v>322</v>
      </c>
      <c r="D29" s="84">
        <v>0</v>
      </c>
      <c r="E29" s="84">
        <v>0</v>
      </c>
      <c r="F29" s="84">
        <v>10500000</v>
      </c>
      <c r="G29" s="84">
        <v>1</v>
      </c>
      <c r="H29" s="84">
        <v>49140651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5">
        <v>59640653</v>
      </c>
      <c r="Z29" s="86">
        <v>59640650</v>
      </c>
      <c r="AA29" s="84">
        <v>0</v>
      </c>
      <c r="AB29" s="84">
        <v>3</v>
      </c>
      <c r="AC29" s="87">
        <v>59640653</v>
      </c>
    </row>
    <row r="30" spans="1:29" ht="13.5">
      <c r="A30" s="46" t="s">
        <v>575</v>
      </c>
      <c r="B30" s="82" t="s">
        <v>323</v>
      </c>
      <c r="C30" s="83" t="s">
        <v>324</v>
      </c>
      <c r="D30" s="84">
        <v>8766081</v>
      </c>
      <c r="E30" s="84">
        <v>0</v>
      </c>
      <c r="F30" s="84">
        <v>9000000</v>
      </c>
      <c r="G30" s="84">
        <v>11746358</v>
      </c>
      <c r="H30" s="84">
        <v>14003642</v>
      </c>
      <c r="I30" s="84">
        <v>3505619</v>
      </c>
      <c r="J30" s="84">
        <v>0</v>
      </c>
      <c r="K30" s="84">
        <v>0</v>
      </c>
      <c r="L30" s="84">
        <v>0</v>
      </c>
      <c r="M30" s="84">
        <v>16500000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5">
        <v>63521700</v>
      </c>
      <c r="Z30" s="86">
        <v>63521700</v>
      </c>
      <c r="AA30" s="84">
        <v>0</v>
      </c>
      <c r="AB30" s="84">
        <v>0</v>
      </c>
      <c r="AC30" s="87">
        <v>63521700</v>
      </c>
    </row>
    <row r="31" spans="1:29" ht="13.5">
      <c r="A31" s="46" t="s">
        <v>575</v>
      </c>
      <c r="B31" s="82" t="s">
        <v>325</v>
      </c>
      <c r="C31" s="83" t="s">
        <v>326</v>
      </c>
      <c r="D31" s="84">
        <v>67000000</v>
      </c>
      <c r="E31" s="84">
        <v>0</v>
      </c>
      <c r="F31" s="84">
        <v>39500000</v>
      </c>
      <c r="G31" s="84">
        <v>330683200</v>
      </c>
      <c r="H31" s="84">
        <v>20000000</v>
      </c>
      <c r="I31" s="84">
        <v>0</v>
      </c>
      <c r="J31" s="84">
        <v>0</v>
      </c>
      <c r="K31" s="84">
        <v>0</v>
      </c>
      <c r="L31" s="84">
        <v>0</v>
      </c>
      <c r="M31" s="84">
        <v>21838150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5">
        <v>479021350</v>
      </c>
      <c r="Z31" s="86">
        <v>455183200</v>
      </c>
      <c r="AA31" s="84">
        <v>0</v>
      </c>
      <c r="AB31" s="84">
        <v>23838150</v>
      </c>
      <c r="AC31" s="87">
        <v>479021350</v>
      </c>
    </row>
    <row r="32" spans="1:29" ht="13.5">
      <c r="A32" s="46" t="s">
        <v>575</v>
      </c>
      <c r="B32" s="82" t="s">
        <v>327</v>
      </c>
      <c r="C32" s="83" t="s">
        <v>328</v>
      </c>
      <c r="D32" s="84">
        <v>0</v>
      </c>
      <c r="E32" s="84">
        <v>0</v>
      </c>
      <c r="F32" s="84">
        <v>25500000</v>
      </c>
      <c r="G32" s="84">
        <v>39396000</v>
      </c>
      <c r="H32" s="84">
        <v>59094000</v>
      </c>
      <c r="I32" s="84">
        <v>43396750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5">
        <v>167386750</v>
      </c>
      <c r="Z32" s="86">
        <v>167386750</v>
      </c>
      <c r="AA32" s="84">
        <v>0</v>
      </c>
      <c r="AB32" s="84">
        <v>0</v>
      </c>
      <c r="AC32" s="87">
        <v>167386750</v>
      </c>
    </row>
    <row r="33" spans="1:29" ht="13.5">
      <c r="A33" s="46" t="s">
        <v>576</v>
      </c>
      <c r="B33" s="82" t="s">
        <v>538</v>
      </c>
      <c r="C33" s="83" t="s">
        <v>539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5">
        <v>0</v>
      </c>
      <c r="Z33" s="86">
        <v>0</v>
      </c>
      <c r="AA33" s="84">
        <v>0</v>
      </c>
      <c r="AB33" s="84">
        <v>0</v>
      </c>
      <c r="AC33" s="87">
        <v>0</v>
      </c>
    </row>
    <row r="34" spans="1:29" ht="12.75">
      <c r="A34" s="47" t="s">
        <v>0</v>
      </c>
      <c r="B34" s="88" t="s">
        <v>610</v>
      </c>
      <c r="C34" s="89" t="s">
        <v>0</v>
      </c>
      <c r="D34" s="89">
        <f aca="true" t="shared" si="3" ref="D34:AC34">SUM(D28:D33)</f>
        <v>97943381</v>
      </c>
      <c r="E34" s="89">
        <f t="shared" si="3"/>
        <v>0</v>
      </c>
      <c r="F34" s="89">
        <f t="shared" si="3"/>
        <v>124500000</v>
      </c>
      <c r="G34" s="89">
        <f t="shared" si="3"/>
        <v>431825559</v>
      </c>
      <c r="H34" s="89">
        <f t="shared" si="3"/>
        <v>190728293</v>
      </c>
      <c r="I34" s="89">
        <f t="shared" si="3"/>
        <v>61902370</v>
      </c>
      <c r="J34" s="89">
        <f t="shared" si="3"/>
        <v>0</v>
      </c>
      <c r="K34" s="89">
        <f t="shared" si="3"/>
        <v>0</v>
      </c>
      <c r="L34" s="89">
        <f t="shared" si="3"/>
        <v>0</v>
      </c>
      <c r="M34" s="89">
        <f t="shared" si="3"/>
        <v>38338150</v>
      </c>
      <c r="N34" s="89">
        <f t="shared" si="3"/>
        <v>0</v>
      </c>
      <c r="O34" s="89">
        <f t="shared" si="3"/>
        <v>0</v>
      </c>
      <c r="P34" s="89">
        <f t="shared" si="3"/>
        <v>0</v>
      </c>
      <c r="Q34" s="89">
        <f t="shared" si="3"/>
        <v>0</v>
      </c>
      <c r="R34" s="89">
        <f t="shared" si="3"/>
        <v>0</v>
      </c>
      <c r="S34" s="89">
        <f t="shared" si="3"/>
        <v>0</v>
      </c>
      <c r="T34" s="89">
        <f t="shared" si="3"/>
        <v>0</v>
      </c>
      <c r="U34" s="89">
        <f t="shared" si="3"/>
        <v>0</v>
      </c>
      <c r="V34" s="89">
        <f t="shared" si="3"/>
        <v>0</v>
      </c>
      <c r="W34" s="89">
        <f t="shared" si="3"/>
        <v>0</v>
      </c>
      <c r="X34" s="89">
        <f t="shared" si="3"/>
        <v>0</v>
      </c>
      <c r="Y34" s="90">
        <f t="shared" si="3"/>
        <v>945237753</v>
      </c>
      <c r="Z34" s="91">
        <f t="shared" si="3"/>
        <v>921399600</v>
      </c>
      <c r="AA34" s="89">
        <f t="shared" si="3"/>
        <v>0</v>
      </c>
      <c r="AB34" s="89">
        <f t="shared" si="3"/>
        <v>23838153</v>
      </c>
      <c r="AC34" s="92">
        <f t="shared" si="3"/>
        <v>945237753</v>
      </c>
    </row>
    <row r="35" spans="1:29" ht="13.5">
      <c r="A35" s="46" t="s">
        <v>575</v>
      </c>
      <c r="B35" s="82" t="s">
        <v>329</v>
      </c>
      <c r="C35" s="83" t="s">
        <v>330</v>
      </c>
      <c r="D35" s="84">
        <v>21800000</v>
      </c>
      <c r="E35" s="84">
        <v>0</v>
      </c>
      <c r="F35" s="84">
        <v>9706940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15030300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180000</v>
      </c>
      <c r="T35" s="84">
        <v>850000</v>
      </c>
      <c r="U35" s="84">
        <v>2150000</v>
      </c>
      <c r="V35" s="84">
        <v>700000</v>
      </c>
      <c r="W35" s="84">
        <v>0</v>
      </c>
      <c r="X35" s="84">
        <v>0</v>
      </c>
      <c r="Y35" s="85">
        <v>50417240</v>
      </c>
      <c r="Z35" s="86">
        <v>32574300</v>
      </c>
      <c r="AA35" s="84">
        <v>0</v>
      </c>
      <c r="AB35" s="84">
        <v>17842940</v>
      </c>
      <c r="AC35" s="87">
        <v>50417240</v>
      </c>
    </row>
    <row r="36" spans="1:29" ht="13.5">
      <c r="A36" s="46" t="s">
        <v>575</v>
      </c>
      <c r="B36" s="82" t="s">
        <v>331</v>
      </c>
      <c r="C36" s="83" t="s">
        <v>332</v>
      </c>
      <c r="D36" s="84">
        <v>73063961</v>
      </c>
      <c r="E36" s="84">
        <v>0</v>
      </c>
      <c r="F36" s="84">
        <v>10999980</v>
      </c>
      <c r="G36" s="84">
        <v>0</v>
      </c>
      <c r="H36" s="84">
        <v>0</v>
      </c>
      <c r="I36" s="84">
        <v>1900000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549997</v>
      </c>
      <c r="T36" s="84">
        <v>549996</v>
      </c>
      <c r="U36" s="84">
        <v>0</v>
      </c>
      <c r="V36" s="84">
        <v>0</v>
      </c>
      <c r="W36" s="84">
        <v>0</v>
      </c>
      <c r="X36" s="84">
        <v>0</v>
      </c>
      <c r="Y36" s="85">
        <v>87063934</v>
      </c>
      <c r="Z36" s="86">
        <v>76363961</v>
      </c>
      <c r="AA36" s="84">
        <v>0</v>
      </c>
      <c r="AB36" s="84">
        <v>10699973</v>
      </c>
      <c r="AC36" s="87">
        <v>87063934</v>
      </c>
    </row>
    <row r="37" spans="1:29" ht="13.5">
      <c r="A37" s="46" t="s">
        <v>575</v>
      </c>
      <c r="B37" s="82" t="s">
        <v>333</v>
      </c>
      <c r="C37" s="83" t="s">
        <v>334</v>
      </c>
      <c r="D37" s="84">
        <v>79400000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209500</v>
      </c>
      <c r="P37" s="84">
        <v>0</v>
      </c>
      <c r="Q37" s="84">
        <v>0</v>
      </c>
      <c r="R37" s="84">
        <v>0</v>
      </c>
      <c r="S37" s="84">
        <v>2800000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5">
        <v>82409500</v>
      </c>
      <c r="Z37" s="86">
        <v>46400000</v>
      </c>
      <c r="AA37" s="84">
        <v>0</v>
      </c>
      <c r="AB37" s="84">
        <v>36009500</v>
      </c>
      <c r="AC37" s="87">
        <v>82409500</v>
      </c>
    </row>
    <row r="38" spans="1:29" ht="13.5">
      <c r="A38" s="46" t="s">
        <v>575</v>
      </c>
      <c r="B38" s="82" t="s">
        <v>335</v>
      </c>
      <c r="C38" s="83" t="s">
        <v>336</v>
      </c>
      <c r="D38" s="84">
        <v>196274251</v>
      </c>
      <c r="E38" s="84">
        <v>0</v>
      </c>
      <c r="F38" s="84">
        <v>11000000</v>
      </c>
      <c r="G38" s="84">
        <v>800000</v>
      </c>
      <c r="H38" s="84">
        <v>0</v>
      </c>
      <c r="I38" s="84">
        <v>11000000</v>
      </c>
      <c r="J38" s="84">
        <v>0</v>
      </c>
      <c r="K38" s="84">
        <v>0</v>
      </c>
      <c r="L38" s="84">
        <v>0</v>
      </c>
      <c r="M38" s="84">
        <v>6800000</v>
      </c>
      <c r="N38" s="84">
        <v>0</v>
      </c>
      <c r="O38" s="84">
        <v>0</v>
      </c>
      <c r="P38" s="84">
        <v>6546013</v>
      </c>
      <c r="Q38" s="84">
        <v>0</v>
      </c>
      <c r="R38" s="84">
        <v>733088</v>
      </c>
      <c r="S38" s="84">
        <v>0</v>
      </c>
      <c r="T38" s="84">
        <v>2097800</v>
      </c>
      <c r="U38" s="84">
        <v>0</v>
      </c>
      <c r="V38" s="84">
        <v>0</v>
      </c>
      <c r="W38" s="84">
        <v>0</v>
      </c>
      <c r="X38" s="84">
        <v>0</v>
      </c>
      <c r="Y38" s="85">
        <v>235251152</v>
      </c>
      <c r="Z38" s="86">
        <v>194774251</v>
      </c>
      <c r="AA38" s="84">
        <v>0</v>
      </c>
      <c r="AB38" s="84">
        <v>40476901</v>
      </c>
      <c r="AC38" s="87">
        <v>235251152</v>
      </c>
    </row>
    <row r="39" spans="1:29" ht="13.5">
      <c r="A39" s="46" t="s">
        <v>576</v>
      </c>
      <c r="B39" s="82" t="s">
        <v>558</v>
      </c>
      <c r="C39" s="83" t="s">
        <v>559</v>
      </c>
      <c r="D39" s="84">
        <v>2460000</v>
      </c>
      <c r="E39" s="84">
        <v>0</v>
      </c>
      <c r="F39" s="84">
        <v>0</v>
      </c>
      <c r="G39" s="84">
        <v>563647010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5">
        <v>566107010</v>
      </c>
      <c r="Z39" s="86">
        <v>566107010</v>
      </c>
      <c r="AA39" s="84">
        <v>0</v>
      </c>
      <c r="AB39" s="84">
        <v>0</v>
      </c>
      <c r="AC39" s="87">
        <v>566107010</v>
      </c>
    </row>
    <row r="40" spans="1:29" ht="12.75">
      <c r="A40" s="47" t="s">
        <v>0</v>
      </c>
      <c r="B40" s="88" t="s">
        <v>611</v>
      </c>
      <c r="C40" s="89" t="s">
        <v>0</v>
      </c>
      <c r="D40" s="89">
        <f aca="true" t="shared" si="4" ref="D40:AC40">SUM(D35:D39)</f>
        <v>372998212</v>
      </c>
      <c r="E40" s="89">
        <f t="shared" si="4"/>
        <v>0</v>
      </c>
      <c r="F40" s="89">
        <f t="shared" si="4"/>
        <v>31706920</v>
      </c>
      <c r="G40" s="89">
        <f t="shared" si="4"/>
        <v>564447010</v>
      </c>
      <c r="H40" s="89">
        <f t="shared" si="4"/>
        <v>0</v>
      </c>
      <c r="I40" s="89">
        <f t="shared" si="4"/>
        <v>12900000</v>
      </c>
      <c r="J40" s="89">
        <f t="shared" si="4"/>
        <v>0</v>
      </c>
      <c r="K40" s="89">
        <f t="shared" si="4"/>
        <v>0</v>
      </c>
      <c r="L40" s="89">
        <f t="shared" si="4"/>
        <v>0</v>
      </c>
      <c r="M40" s="89">
        <f t="shared" si="4"/>
        <v>21830300</v>
      </c>
      <c r="N40" s="89">
        <f t="shared" si="4"/>
        <v>0</v>
      </c>
      <c r="O40" s="89">
        <f t="shared" si="4"/>
        <v>209500</v>
      </c>
      <c r="P40" s="89">
        <f t="shared" si="4"/>
        <v>6546013</v>
      </c>
      <c r="Q40" s="89">
        <f t="shared" si="4"/>
        <v>0</v>
      </c>
      <c r="R40" s="89">
        <f t="shared" si="4"/>
        <v>733088</v>
      </c>
      <c r="S40" s="89">
        <f t="shared" si="4"/>
        <v>3529997</v>
      </c>
      <c r="T40" s="89">
        <f t="shared" si="4"/>
        <v>3497796</v>
      </c>
      <c r="U40" s="89">
        <f t="shared" si="4"/>
        <v>2150000</v>
      </c>
      <c r="V40" s="89">
        <f t="shared" si="4"/>
        <v>700000</v>
      </c>
      <c r="W40" s="89">
        <f t="shared" si="4"/>
        <v>0</v>
      </c>
      <c r="X40" s="89">
        <f t="shared" si="4"/>
        <v>0</v>
      </c>
      <c r="Y40" s="90">
        <f t="shared" si="4"/>
        <v>1021248836</v>
      </c>
      <c r="Z40" s="91">
        <f t="shared" si="4"/>
        <v>916219522</v>
      </c>
      <c r="AA40" s="89">
        <f t="shared" si="4"/>
        <v>0</v>
      </c>
      <c r="AB40" s="89">
        <f t="shared" si="4"/>
        <v>105029314</v>
      </c>
      <c r="AC40" s="92">
        <f t="shared" si="4"/>
        <v>1021248836</v>
      </c>
    </row>
    <row r="41" spans="1:29" ht="12.75">
      <c r="A41" s="47" t="s">
        <v>0</v>
      </c>
      <c r="B41" s="88" t="s">
        <v>612</v>
      </c>
      <c r="C41" s="89" t="s">
        <v>0</v>
      </c>
      <c r="D41" s="89">
        <f aca="true" t="shared" si="5" ref="D41:AC41">SUM(D9:D14,D16:D20,D22:D26,D28:D33,D35:D39)</f>
        <v>1902944575</v>
      </c>
      <c r="E41" s="89">
        <f t="shared" si="5"/>
        <v>43236190</v>
      </c>
      <c r="F41" s="89">
        <f t="shared" si="5"/>
        <v>508476593</v>
      </c>
      <c r="G41" s="89">
        <f t="shared" si="5"/>
        <v>2669855724</v>
      </c>
      <c r="H41" s="89">
        <f t="shared" si="5"/>
        <v>332596490</v>
      </c>
      <c r="I41" s="89">
        <f t="shared" si="5"/>
        <v>88197513</v>
      </c>
      <c r="J41" s="89">
        <f t="shared" si="5"/>
        <v>15</v>
      </c>
      <c r="K41" s="89">
        <f t="shared" si="5"/>
        <v>0</v>
      </c>
      <c r="L41" s="89">
        <f t="shared" si="5"/>
        <v>6106421</v>
      </c>
      <c r="M41" s="89">
        <f t="shared" si="5"/>
        <v>351775818</v>
      </c>
      <c r="N41" s="89">
        <f t="shared" si="5"/>
        <v>316433</v>
      </c>
      <c r="O41" s="89">
        <f t="shared" si="5"/>
        <v>21635585</v>
      </c>
      <c r="P41" s="89">
        <f t="shared" si="5"/>
        <v>127519192</v>
      </c>
      <c r="Q41" s="89">
        <f t="shared" si="5"/>
        <v>0</v>
      </c>
      <c r="R41" s="89">
        <f t="shared" si="5"/>
        <v>31079824</v>
      </c>
      <c r="S41" s="89">
        <f t="shared" si="5"/>
        <v>25081289</v>
      </c>
      <c r="T41" s="89">
        <f t="shared" si="5"/>
        <v>16922431</v>
      </c>
      <c r="U41" s="89">
        <f t="shared" si="5"/>
        <v>73853165</v>
      </c>
      <c r="V41" s="89">
        <f t="shared" si="5"/>
        <v>87278156</v>
      </c>
      <c r="W41" s="89">
        <f t="shared" si="5"/>
        <v>0</v>
      </c>
      <c r="X41" s="89">
        <f t="shared" si="5"/>
        <v>0</v>
      </c>
      <c r="Y41" s="90">
        <f t="shared" si="5"/>
        <v>6286875414</v>
      </c>
      <c r="Z41" s="91">
        <f t="shared" si="5"/>
        <v>4865945304</v>
      </c>
      <c r="AA41" s="89">
        <f t="shared" si="5"/>
        <v>56</v>
      </c>
      <c r="AB41" s="89">
        <f t="shared" si="5"/>
        <v>1420930054</v>
      </c>
      <c r="AC41" s="92">
        <f t="shared" si="5"/>
        <v>6286875414</v>
      </c>
    </row>
    <row r="42" spans="1:29" ht="13.5">
      <c r="A42" s="37"/>
      <c r="B42" s="105" t="s">
        <v>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96"/>
      <c r="AA42" s="94"/>
      <c r="AB42" s="94"/>
      <c r="AC42" s="97"/>
    </row>
    <row r="43" spans="1:29" ht="13.5">
      <c r="A43" s="52" t="s">
        <v>0</v>
      </c>
      <c r="B43" s="145" t="s">
        <v>52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98"/>
      <c r="V43" s="98"/>
      <c r="W43" s="98"/>
      <c r="X43" s="98"/>
      <c r="Y43" s="99"/>
      <c r="Z43" s="100"/>
      <c r="AA43" s="98"/>
      <c r="AB43" s="98"/>
      <c r="AC43" s="101"/>
    </row>
    <row r="44" spans="1:29" ht="12.75">
      <c r="A44" s="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2.75">
      <c r="A47" s="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2.75">
      <c r="A48" s="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2.75">
      <c r="A49" s="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2.7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2.7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2.7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2.7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2.7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2.7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2.7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2.7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2.7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2.7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2.7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2.7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2.7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2.7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2.7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2.7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2.7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2.7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2.7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2.7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2.7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2.7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2.7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2.7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2.7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2:29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</row>
    <row r="86" spans="2:29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</row>
    <row r="87" spans="2:29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</row>
    <row r="88" spans="2:29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2:29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2:29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  <row r="100" spans="2:29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</row>
    <row r="101" spans="2:29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</row>
    <row r="102" spans="2:29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</row>
    <row r="103" spans="2:29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</row>
    <row r="104" spans="2:29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2:29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2:29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</row>
    <row r="107" spans="2:29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2:29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2:29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2:29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2:29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2:29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2:29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2:29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</row>
    <row r="115" spans="2:29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2:29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</row>
    <row r="117" spans="2:29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</row>
    <row r="118" spans="2:29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</row>
    <row r="119" spans="2:29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</row>
    <row r="120" spans="2:29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2:29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2:29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2:29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2:29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2:29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2:29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2:29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</row>
    <row r="128" spans="2:29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</row>
    <row r="129" spans="2:29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</row>
    <row r="130" spans="2:29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</row>
    <row r="131" spans="2:29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</row>
    <row r="132" spans="2:29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2:29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2:29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</row>
    <row r="135" spans="2:29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</row>
    <row r="136" spans="2:29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</row>
    <row r="137" spans="2:29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</row>
    <row r="138" spans="2:29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</row>
    <row r="139" spans="2:29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</row>
    <row r="140" spans="2:29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</row>
    <row r="141" spans="2:29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</row>
    <row r="142" spans="2:29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</row>
    <row r="143" spans="2:29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</row>
    <row r="144" spans="2:29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</row>
    <row r="145" spans="2:29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2:29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</row>
    <row r="147" spans="2:29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</row>
    <row r="148" spans="2:29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</row>
    <row r="149" spans="2:29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</row>
    <row r="150" spans="2:29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</row>
    <row r="151" spans="2:29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</row>
    <row r="152" spans="2:29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</row>
    <row r="153" spans="2:29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</row>
    <row r="154" spans="2:29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2:29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2:29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2:29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</row>
    <row r="158" spans="2:29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2:29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2:29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2:29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</row>
    <row r="162" spans="2:29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</row>
    <row r="163" spans="2:29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</row>
    <row r="164" spans="2:29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</row>
    <row r="165" spans="2:29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</row>
    <row r="166" spans="2:29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</row>
    <row r="167" spans="2:29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</row>
    <row r="168" spans="2:29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2:29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</row>
    <row r="170" spans="2:29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</row>
    <row r="171" spans="2:29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</row>
    <row r="172" spans="2:29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</row>
    <row r="173" spans="2:29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2:29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2:29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</row>
    <row r="176" spans="2:29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</row>
    <row r="177" spans="2:29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</row>
    <row r="178" spans="2:29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</row>
    <row r="179" spans="2:29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</row>
    <row r="180" spans="2:29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2:29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</row>
    <row r="182" spans="2:29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</row>
    <row r="183" spans="2:29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2:29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</row>
    <row r="185" spans="2:29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</row>
    <row r="186" spans="2:29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</row>
    <row r="187" spans="2:29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</row>
    <row r="188" spans="2:29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</row>
    <row r="189" spans="2:29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</row>
    <row r="190" spans="2:29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</row>
    <row r="191" spans="2:29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</row>
    <row r="192" spans="2:29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</row>
    <row r="193" spans="2:29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</row>
    <row r="194" spans="2:29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</row>
    <row r="195" spans="2:29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</row>
    <row r="196" spans="2:29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</row>
    <row r="197" spans="2:29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</row>
    <row r="198" spans="2:29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</row>
    <row r="199" spans="2:29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</row>
    <row r="200" spans="2:29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</row>
    <row r="201" spans="2:29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</row>
    <row r="202" spans="2:29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</row>
    <row r="203" spans="2:29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</row>
    <row r="204" spans="2:29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</row>
    <row r="205" spans="2:29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</row>
    <row r="206" spans="2:29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</row>
    <row r="207" spans="2:29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</row>
    <row r="208" spans="2:29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</row>
    <row r="209" spans="2:29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</row>
    <row r="210" spans="2:29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</row>
    <row r="211" spans="2:29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</row>
    <row r="212" spans="2:29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</row>
    <row r="213" spans="2:29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</row>
    <row r="214" spans="2:29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</row>
    <row r="215" spans="2:29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</row>
    <row r="216" spans="2:29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</row>
    <row r="217" spans="2:29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</row>
    <row r="218" spans="2:29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</row>
    <row r="219" spans="2:29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</row>
    <row r="220" spans="2:29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</row>
    <row r="221" spans="2:29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</row>
    <row r="222" spans="2:29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</row>
    <row r="223" spans="2:29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</row>
    <row r="224" spans="2:29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2:29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</row>
    <row r="226" spans="2:29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</row>
    <row r="227" spans="2:29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</row>
    <row r="228" spans="2:29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</row>
    <row r="229" spans="2:29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</row>
    <row r="230" spans="2:29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</row>
    <row r="231" spans="2:29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</row>
    <row r="232" spans="2:29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</row>
    <row r="233" spans="2:29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</row>
    <row r="234" spans="2:29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</row>
    <row r="235" spans="2:29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</row>
    <row r="236" spans="2:29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</row>
    <row r="237" spans="2:29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</row>
    <row r="238" spans="2:29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</row>
    <row r="239" spans="2:29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</row>
    <row r="240" spans="2:29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</row>
    <row r="241" spans="2:29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</row>
    <row r="242" spans="2:29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2:29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</row>
    <row r="244" spans="2:29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</row>
    <row r="245" spans="2:29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</row>
    <row r="246" spans="2:29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</row>
    <row r="247" spans="2:29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2:29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</row>
    <row r="249" spans="2:29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</row>
    <row r="250" spans="2:29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</row>
    <row r="251" spans="2:29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</row>
    <row r="252" spans="2:29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2:29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</row>
    <row r="254" spans="2:29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2:29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</row>
    <row r="256" spans="2:29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</row>
    <row r="257" spans="2:29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</row>
    <row r="258" spans="2:29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</row>
    <row r="259" spans="2:29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</row>
    <row r="260" spans="2:29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</row>
    <row r="261" spans="2:29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</row>
    <row r="262" spans="2:29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</row>
    <row r="263" spans="2:29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</row>
    <row r="264" spans="2:29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</row>
    <row r="265" spans="2:29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2:29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</row>
    <row r="267" spans="2:29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</row>
    <row r="268" spans="2:29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2:29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2:29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</row>
    <row r="271" spans="2:29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</row>
    <row r="272" spans="2:29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</row>
    <row r="273" spans="2:29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</row>
    <row r="274" spans="2:29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2:29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</row>
    <row r="276" spans="2:29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</row>
    <row r="277" spans="2:29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2:29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</row>
    <row r="279" spans="2:29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</row>
    <row r="280" spans="2:29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2:29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</row>
    <row r="282" spans="2:29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2:29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</row>
    <row r="284" spans="2:29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</row>
    <row r="285" spans="2:29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</row>
    <row r="286" spans="2:29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</row>
    <row r="287" spans="2:29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</row>
    <row r="288" spans="2:29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</row>
    <row r="289" spans="2:29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</row>
    <row r="290" spans="2:29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</row>
    <row r="291" spans="2:29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</row>
    <row r="292" spans="2:29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</row>
    <row r="293" spans="2:29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</row>
    <row r="294" spans="2:29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2:29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</row>
    <row r="296" spans="2:29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2:29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</row>
    <row r="298" spans="2:29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</row>
    <row r="299" spans="2:29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2:29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</row>
  </sheetData>
  <sheetProtection/>
  <mergeCells count="5">
    <mergeCell ref="B2:AC2"/>
    <mergeCell ref="D4:Y4"/>
    <mergeCell ref="Z4:AC4"/>
    <mergeCell ref="B43:T43"/>
    <mergeCell ref="B3:AC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2021-08-29T15:30:07Z</dcterms:created>
  <dcterms:modified xsi:type="dcterms:W3CDTF">2021-08-29T15:31:04Z</dcterms:modified>
  <cp:category/>
  <cp:version/>
  <cp:contentType/>
  <cp:contentStatus/>
</cp:coreProperties>
</file>